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E:\ΠΑΝΕΛ ΒΕΛΤΙΑ από 01-04-2024\ΒΕΛΤΙΑ  ΔΟΚΙΜΑΣΤΕΣ-ΟΜΑΔΑ\ΔΕΙΚΤΕΣ ΔΟΚΙΜΑΣΤΩΝ - ΟΜΑΔΑΣ\"/>
    </mc:Choice>
  </mc:AlternateContent>
  <xr:revisionPtr revIDLastSave="0" documentId="8_{11A1F840-71F7-4340-A1F8-8C1F71706EC2}" xr6:coauthVersionLast="47" xr6:coauthVersionMax="47" xr10:uidLastSave="{00000000-0000-0000-0000-000000000000}"/>
  <bookViews>
    <workbookView xWindow="-120" yWindow="-120" windowWidth="20730" windowHeight="11160" xr2:uid="{00000000-000D-0000-FFFF-FFFF00000000}"/>
  </bookViews>
  <sheets>
    <sheet name="1 TASTER DATA DOUBLE SAMPLES" sheetId="11" r:id="rId1"/>
    <sheet name="1a TASTER CHART PN" sheetId="34" r:id="rId2"/>
    <sheet name="1b TASTER CHART DN" sheetId="35" r:id="rId3"/>
    <sheet name="2 TASTER DATA REF SAMPLES" sheetId="20" r:id="rId4"/>
    <sheet name="2a TASTER CHART DN REF" sheetId="36" r:id="rId5"/>
    <sheet name="2b TASTER CHART Z-SCORE" sheetId="37" r:id="rId6"/>
    <sheet name="3 SCOREct" sheetId="38" r:id="rId7"/>
    <sheet name="FORMULAS" sheetId="21" r:id="rId8"/>
  </sheets>
  <definedNames>
    <definedName name="BPData">#REF!</definedName>
    <definedName name="BPDato">#REF!</definedName>
    <definedName name="CHART">#REF!</definedName>
    <definedName name="Conf_Interv">#REF!</definedName>
    <definedName name="data">#REF!</definedName>
    <definedName name="EFI">#REF!</definedName>
    <definedName name="FQ">#REF!</definedName>
    <definedName name="ILF">#REF!</definedName>
    <definedName name="IQ">#REF!</definedName>
    <definedName name="IUF">#REF!</definedName>
    <definedName name="LW">#REF!</definedName>
    <definedName name="Lwhisk">#REF!</definedName>
    <definedName name="MAX">#REF!</definedName>
    <definedName name="MED">#REF!</definedName>
    <definedName name="MIN">#REF!</definedName>
    <definedName name="OLF">#REF!</definedName>
    <definedName name="OUF">#REF!</definedName>
    <definedName name="_xlnm.Print_Area" localSheetId="0">'1 TASTER DATA DOUBLE SAMPLES'!$A$1:$AF$58</definedName>
    <definedName name="_xlnm.Print_Area" localSheetId="1">'1a TASTER CHART PN'!$A$1:$T$53</definedName>
    <definedName name="_xlnm.Print_Area" localSheetId="2">'1b TASTER CHART DN'!$A$1:$T$53</definedName>
    <definedName name="_xlnm.Print_Area" localSheetId="3">'2 TASTER DATA REF SAMPLES'!$A$1:$AB$59</definedName>
    <definedName name="_xlnm.Print_Area" localSheetId="4">'2a TASTER CHART DN REF'!$A$1:$T$53</definedName>
    <definedName name="_xlnm.Print_Area" localSheetId="5">'2b TASTER CHART Z-SCORE'!$A$1:$S$52</definedName>
    <definedName name="Student">#REF!</definedName>
    <definedName name="TQ">#REF!</definedName>
    <definedName name="UW">#REF!</definedName>
    <definedName name="Uwhisk">#REF!</definedName>
    <definedName name="XXXXXXX">#REF!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4" i="20" l="1"/>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W52" i="20"/>
  <c r="W53" i="20"/>
  <c r="W54" i="20"/>
  <c r="W55" i="20"/>
  <c r="W56" i="20"/>
  <c r="W57" i="20"/>
  <c r="W58" i="20"/>
  <c r="W59" i="20"/>
  <c r="W58" i="11"/>
  <c r="AC58" i="11"/>
  <c r="AD58" i="11"/>
  <c r="Y58" i="11" l="1"/>
  <c r="X58" i="11"/>
  <c r="X47" i="11"/>
  <c r="X48" i="11"/>
  <c r="X49" i="11"/>
  <c r="X50" i="11"/>
  <c r="X51" i="11"/>
  <c r="X52" i="11"/>
  <c r="X53" i="11"/>
  <c r="X54" i="11"/>
  <c r="X55" i="11"/>
  <c r="X56" i="11"/>
  <c r="X57" i="11"/>
  <c r="AA59" i="20"/>
  <c r="V59" i="20"/>
  <c r="V58" i="11"/>
  <c r="A1" i="20" l="1"/>
  <c r="L20"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L49" i="20"/>
  <c r="L50" i="20"/>
  <c r="L51" i="20"/>
  <c r="L52" i="20"/>
  <c r="L53" i="20"/>
  <c r="L54" i="20"/>
  <c r="L55" i="20"/>
  <c r="L56" i="20"/>
  <c r="L57" i="20"/>
  <c r="L58" i="20"/>
  <c r="L59" i="20"/>
  <c r="L19" i="20"/>
  <c r="L18"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19" i="20"/>
  <c r="G18" i="20"/>
  <c r="C8" i="38"/>
  <c r="C7" i="38"/>
  <c r="D34" i="38"/>
  <c r="E34" i="38"/>
  <c r="C34" i="38"/>
  <c r="D30" i="38"/>
  <c r="D31" i="38" s="1"/>
  <c r="E30" i="38"/>
  <c r="E31" i="38" s="1"/>
  <c r="C30" i="38"/>
  <c r="C31" i="38" s="1"/>
  <c r="C32" i="38" l="1"/>
  <c r="E32" i="38" s="1"/>
  <c r="C35" i="38"/>
  <c r="E35" i="38" s="1"/>
  <c r="Z18" i="11" l="1"/>
  <c r="Z19" i="11"/>
  <c r="Z20" i="11"/>
  <c r="Z21" i="11"/>
  <c r="Z22" i="11"/>
  <c r="Z23" i="11"/>
  <c r="Z24" i="11"/>
  <c r="Z25" i="11"/>
  <c r="Z26" i="11"/>
  <c r="Z27" i="11"/>
  <c r="Z28" i="11"/>
  <c r="Z29" i="11"/>
  <c r="Z30" i="11"/>
  <c r="Z31" i="11"/>
  <c r="Z32" i="11"/>
  <c r="Z33" i="11"/>
  <c r="Z34" i="11"/>
  <c r="Z35" i="11"/>
  <c r="Z36" i="11"/>
  <c r="Z37" i="11"/>
  <c r="Z38" i="11"/>
  <c r="Z39" i="11"/>
  <c r="Z40" i="11"/>
  <c r="Z41" i="11"/>
  <c r="Z42" i="11"/>
  <c r="Z43" i="11"/>
  <c r="Z44" i="11"/>
  <c r="Z45" i="11"/>
  <c r="Z46" i="11"/>
  <c r="Z47" i="11"/>
  <c r="Z48" i="11"/>
  <c r="Z49" i="11"/>
  <c r="Z50" i="11"/>
  <c r="Z51" i="11"/>
  <c r="Z52" i="11"/>
  <c r="Z53" i="11"/>
  <c r="Z54" i="11"/>
  <c r="Z55" i="11"/>
  <c r="Z56" i="11"/>
  <c r="Z57" i="11"/>
  <c r="Z58" i="11"/>
  <c r="X19" i="20" l="1"/>
  <c r="G12" i="36" s="1"/>
  <c r="Y19" i="20"/>
  <c r="F12" i="37" s="1"/>
  <c r="Z19" i="20"/>
  <c r="F12" i="36" s="1"/>
  <c r="X20" i="20"/>
  <c r="G13" i="36" s="1"/>
  <c r="Y20" i="20"/>
  <c r="F13" i="37" s="1"/>
  <c r="Z20" i="20"/>
  <c r="F13" i="36" s="1"/>
  <c r="X21" i="20"/>
  <c r="G14" i="37" s="1"/>
  <c r="Y21" i="20"/>
  <c r="F14" i="37" s="1"/>
  <c r="Z21" i="20"/>
  <c r="F14" i="36" s="1"/>
  <c r="X22" i="20"/>
  <c r="G15" i="36" s="1"/>
  <c r="Y22" i="20"/>
  <c r="F15" i="37" s="1"/>
  <c r="Z22" i="20"/>
  <c r="F15" i="36" s="1"/>
  <c r="X23" i="20"/>
  <c r="G16" i="36" s="1"/>
  <c r="Y23" i="20"/>
  <c r="F16" i="37" s="1"/>
  <c r="Z23" i="20"/>
  <c r="F16" i="36" s="1"/>
  <c r="X24" i="20"/>
  <c r="G17" i="37" s="1"/>
  <c r="Y24" i="20"/>
  <c r="F17" i="37" s="1"/>
  <c r="Z24" i="20"/>
  <c r="F17" i="36" s="1"/>
  <c r="X25" i="20"/>
  <c r="G18" i="37" s="1"/>
  <c r="Y25" i="20"/>
  <c r="F18" i="37" s="1"/>
  <c r="Z25" i="20"/>
  <c r="F18" i="36" s="1"/>
  <c r="X26" i="20"/>
  <c r="G19" i="36" s="1"/>
  <c r="Y26" i="20"/>
  <c r="F19" i="37" s="1"/>
  <c r="Z26" i="20"/>
  <c r="F19" i="36" s="1"/>
  <c r="X27" i="20"/>
  <c r="G20" i="36" s="1"/>
  <c r="Y27" i="20"/>
  <c r="F20" i="37" s="1"/>
  <c r="Z27" i="20"/>
  <c r="F20" i="36" s="1"/>
  <c r="X28" i="20"/>
  <c r="G21" i="36" s="1"/>
  <c r="Y28" i="20"/>
  <c r="F21" i="37" s="1"/>
  <c r="Z28" i="20"/>
  <c r="F21" i="36" s="1"/>
  <c r="X29" i="20"/>
  <c r="G22" i="37" s="1"/>
  <c r="Y29" i="20"/>
  <c r="F22" i="37" s="1"/>
  <c r="Z29" i="20"/>
  <c r="F22" i="36" s="1"/>
  <c r="X30" i="20"/>
  <c r="G23" i="36" s="1"/>
  <c r="Y30" i="20"/>
  <c r="F23" i="37" s="1"/>
  <c r="Z30" i="20"/>
  <c r="F23" i="36" s="1"/>
  <c r="X31" i="20"/>
  <c r="G24" i="36" s="1"/>
  <c r="Y31" i="20"/>
  <c r="F24" i="37" s="1"/>
  <c r="Z31" i="20"/>
  <c r="F24" i="36" s="1"/>
  <c r="X32" i="20"/>
  <c r="G25" i="37" s="1"/>
  <c r="Y32" i="20"/>
  <c r="F25" i="37" s="1"/>
  <c r="Z32" i="20"/>
  <c r="F25" i="36" s="1"/>
  <c r="X33" i="20"/>
  <c r="G26" i="37" s="1"/>
  <c r="Y33" i="20"/>
  <c r="F26" i="37" s="1"/>
  <c r="Z33" i="20"/>
  <c r="F26" i="36" s="1"/>
  <c r="X34" i="20"/>
  <c r="G27" i="36" s="1"/>
  <c r="Y34" i="20"/>
  <c r="F27" i="37" s="1"/>
  <c r="Z34" i="20"/>
  <c r="F27" i="36" s="1"/>
  <c r="X35" i="20"/>
  <c r="G28" i="36" s="1"/>
  <c r="Y35" i="20"/>
  <c r="F28" i="37" s="1"/>
  <c r="Z35" i="20"/>
  <c r="F28" i="36" s="1"/>
  <c r="X36" i="20"/>
  <c r="G29" i="36" s="1"/>
  <c r="Y36" i="20"/>
  <c r="F29" i="37" s="1"/>
  <c r="Z36" i="20"/>
  <c r="F29" i="36" s="1"/>
  <c r="X37" i="20"/>
  <c r="G30" i="37" s="1"/>
  <c r="Y37" i="20"/>
  <c r="F30" i="37" s="1"/>
  <c r="Z37" i="20"/>
  <c r="F30" i="36" s="1"/>
  <c r="X38" i="20"/>
  <c r="G31" i="36" s="1"/>
  <c r="Y38" i="20"/>
  <c r="F31" i="37" s="1"/>
  <c r="Z38" i="20"/>
  <c r="F31" i="36" s="1"/>
  <c r="X39" i="20"/>
  <c r="G32" i="36" s="1"/>
  <c r="Y39" i="20"/>
  <c r="F32" i="37" s="1"/>
  <c r="Z39" i="20"/>
  <c r="F32" i="36" s="1"/>
  <c r="X40" i="20"/>
  <c r="G33" i="37" s="1"/>
  <c r="Y40" i="20"/>
  <c r="F33" i="37" s="1"/>
  <c r="Z40" i="20"/>
  <c r="F33" i="36" s="1"/>
  <c r="X41" i="20"/>
  <c r="G34" i="37" s="1"/>
  <c r="Y41" i="20"/>
  <c r="F34" i="37" s="1"/>
  <c r="Z41" i="20"/>
  <c r="F34" i="36" s="1"/>
  <c r="X42" i="20"/>
  <c r="G35" i="36" s="1"/>
  <c r="Y42" i="20"/>
  <c r="F35" i="37" s="1"/>
  <c r="Z42" i="20"/>
  <c r="F35" i="36" s="1"/>
  <c r="X43" i="20"/>
  <c r="G36" i="36" s="1"/>
  <c r="Y43" i="20"/>
  <c r="F36" i="37" s="1"/>
  <c r="Z43" i="20"/>
  <c r="F36" i="36" s="1"/>
  <c r="X44" i="20"/>
  <c r="G37" i="36" s="1"/>
  <c r="Y44" i="20"/>
  <c r="F37" i="37" s="1"/>
  <c r="Z44" i="20"/>
  <c r="F37" i="36" s="1"/>
  <c r="X45" i="20"/>
  <c r="G38" i="37" s="1"/>
  <c r="Y45" i="20"/>
  <c r="F38" i="37" s="1"/>
  <c r="Z45" i="20"/>
  <c r="F38" i="36" s="1"/>
  <c r="X46" i="20"/>
  <c r="G39" i="36" s="1"/>
  <c r="Y46" i="20"/>
  <c r="F39" i="37" s="1"/>
  <c r="Z46" i="20"/>
  <c r="F39" i="36" s="1"/>
  <c r="X47" i="20"/>
  <c r="G40" i="36" s="1"/>
  <c r="Y47" i="20"/>
  <c r="F40" i="37" s="1"/>
  <c r="Z47" i="20"/>
  <c r="F40" i="36" s="1"/>
  <c r="X48" i="20"/>
  <c r="G41" i="37" s="1"/>
  <c r="Y48" i="20"/>
  <c r="F41" i="37" s="1"/>
  <c r="Z48" i="20"/>
  <c r="F41" i="36" s="1"/>
  <c r="X49" i="20"/>
  <c r="G42" i="37" s="1"/>
  <c r="Y49" i="20"/>
  <c r="F42" i="37" s="1"/>
  <c r="Z49" i="20"/>
  <c r="F42" i="36" s="1"/>
  <c r="X50" i="20"/>
  <c r="G43" i="36" s="1"/>
  <c r="Y50" i="20"/>
  <c r="F43" i="37" s="1"/>
  <c r="Z50" i="20"/>
  <c r="F43" i="36" s="1"/>
  <c r="X51" i="20"/>
  <c r="G44" i="36" s="1"/>
  <c r="Y51" i="20"/>
  <c r="F44" i="37" s="1"/>
  <c r="Z51" i="20"/>
  <c r="F44" i="36" s="1"/>
  <c r="X52" i="20"/>
  <c r="G45" i="36" s="1"/>
  <c r="Y52" i="20"/>
  <c r="F45" i="37" s="1"/>
  <c r="Z52" i="20"/>
  <c r="F45" i="36" s="1"/>
  <c r="X53" i="20"/>
  <c r="G46" i="37" s="1"/>
  <c r="Y53" i="20"/>
  <c r="F46" i="37" s="1"/>
  <c r="Z53" i="20"/>
  <c r="F46" i="36" s="1"/>
  <c r="X54" i="20"/>
  <c r="G47" i="36" s="1"/>
  <c r="Y54" i="20"/>
  <c r="F47" i="37" s="1"/>
  <c r="Z54" i="20"/>
  <c r="F47" i="36" s="1"/>
  <c r="X55" i="20"/>
  <c r="G48" i="36" s="1"/>
  <c r="Y55" i="20"/>
  <c r="F48" i="37" s="1"/>
  <c r="Z55" i="20"/>
  <c r="F48" i="36" s="1"/>
  <c r="X56" i="20"/>
  <c r="G49" i="36" s="1"/>
  <c r="Y56" i="20"/>
  <c r="F49" i="37" s="1"/>
  <c r="Z56" i="20"/>
  <c r="F49" i="36" s="1"/>
  <c r="X57" i="20"/>
  <c r="G50" i="37" s="1"/>
  <c r="Y57" i="20"/>
  <c r="F50" i="37" s="1"/>
  <c r="Z57" i="20"/>
  <c r="F50" i="36" s="1"/>
  <c r="X58" i="20"/>
  <c r="G51" i="36" s="1"/>
  <c r="Y58" i="20"/>
  <c r="F51" i="37" s="1"/>
  <c r="Z58" i="20"/>
  <c r="F51" i="36" s="1"/>
  <c r="X59" i="20"/>
  <c r="G52" i="36" s="1"/>
  <c r="Y59" i="20"/>
  <c r="F52" i="37" s="1"/>
  <c r="Z59" i="20"/>
  <c r="F52" i="36" s="1"/>
  <c r="O19" i="20"/>
  <c r="P19" i="20"/>
  <c r="Q19" i="20"/>
  <c r="R19" i="20"/>
  <c r="O20" i="20"/>
  <c r="P20" i="20"/>
  <c r="Q20" i="20"/>
  <c r="R20" i="20"/>
  <c r="O21" i="20"/>
  <c r="P21" i="20"/>
  <c r="Q21" i="20"/>
  <c r="R21" i="20"/>
  <c r="O22" i="20"/>
  <c r="P22" i="20"/>
  <c r="Q22" i="20"/>
  <c r="R22" i="20"/>
  <c r="O23" i="20"/>
  <c r="P23" i="20"/>
  <c r="Q23" i="20"/>
  <c r="R23" i="20"/>
  <c r="O24" i="20"/>
  <c r="P24" i="20"/>
  <c r="Q24" i="20"/>
  <c r="R24" i="20"/>
  <c r="O25" i="20"/>
  <c r="P25" i="20"/>
  <c r="Q25" i="20"/>
  <c r="R25" i="20"/>
  <c r="O26" i="20"/>
  <c r="P26" i="20"/>
  <c r="Q26" i="20"/>
  <c r="R26" i="20"/>
  <c r="O27" i="20"/>
  <c r="P27" i="20"/>
  <c r="Q27" i="20"/>
  <c r="R27" i="20"/>
  <c r="O28" i="20"/>
  <c r="P28" i="20"/>
  <c r="Q28" i="20"/>
  <c r="R28" i="20"/>
  <c r="O29" i="20"/>
  <c r="P29" i="20"/>
  <c r="Q29" i="20"/>
  <c r="R29" i="20"/>
  <c r="O30" i="20"/>
  <c r="P30" i="20"/>
  <c r="Q30" i="20"/>
  <c r="R30" i="20"/>
  <c r="O31" i="20"/>
  <c r="P31" i="20"/>
  <c r="Q31" i="20"/>
  <c r="R31" i="20"/>
  <c r="O32" i="20"/>
  <c r="Q32" i="20"/>
  <c r="R32" i="20"/>
  <c r="O33" i="20"/>
  <c r="P33" i="20"/>
  <c r="Q33" i="20"/>
  <c r="R33" i="20"/>
  <c r="O34" i="20"/>
  <c r="P34" i="20"/>
  <c r="Q34" i="20"/>
  <c r="R34" i="20"/>
  <c r="O35" i="20"/>
  <c r="P35" i="20"/>
  <c r="Q35" i="20"/>
  <c r="R35" i="20"/>
  <c r="O36" i="20"/>
  <c r="P36" i="20"/>
  <c r="Q36" i="20"/>
  <c r="R36" i="20"/>
  <c r="O37" i="20"/>
  <c r="P37" i="20"/>
  <c r="Q37" i="20"/>
  <c r="R37" i="20"/>
  <c r="O38" i="20"/>
  <c r="P38" i="20"/>
  <c r="Q38" i="20"/>
  <c r="R38" i="20"/>
  <c r="O39" i="20"/>
  <c r="P39" i="20"/>
  <c r="Q39" i="20"/>
  <c r="R39" i="20"/>
  <c r="O40" i="20"/>
  <c r="P40" i="20"/>
  <c r="Q40" i="20"/>
  <c r="R40" i="20"/>
  <c r="O41" i="20"/>
  <c r="P41" i="20"/>
  <c r="Q41" i="20"/>
  <c r="R41" i="20"/>
  <c r="O42" i="20"/>
  <c r="P42" i="20"/>
  <c r="Q42" i="20"/>
  <c r="R42" i="20"/>
  <c r="O43" i="20"/>
  <c r="P43" i="20"/>
  <c r="Q43" i="20"/>
  <c r="R43" i="20"/>
  <c r="O44" i="20"/>
  <c r="P44" i="20"/>
  <c r="Q44" i="20"/>
  <c r="R44" i="20"/>
  <c r="O45" i="20"/>
  <c r="P45" i="20"/>
  <c r="Q45" i="20"/>
  <c r="R45" i="20"/>
  <c r="O46" i="20"/>
  <c r="P46" i="20"/>
  <c r="Q46" i="20"/>
  <c r="R46" i="20"/>
  <c r="O47" i="20"/>
  <c r="P47" i="20"/>
  <c r="Q47" i="20"/>
  <c r="R47" i="20"/>
  <c r="O48" i="20"/>
  <c r="P48" i="20"/>
  <c r="Q48" i="20"/>
  <c r="R48" i="20"/>
  <c r="O49" i="20"/>
  <c r="P49" i="20"/>
  <c r="Q49" i="20"/>
  <c r="R49" i="20"/>
  <c r="O50" i="20"/>
  <c r="P50" i="20"/>
  <c r="Q50" i="20"/>
  <c r="R50" i="20"/>
  <c r="O51" i="20"/>
  <c r="P51" i="20"/>
  <c r="Q51" i="20"/>
  <c r="R51" i="20"/>
  <c r="O52" i="20"/>
  <c r="P52" i="20"/>
  <c r="Q52" i="20"/>
  <c r="R52" i="20"/>
  <c r="O53" i="20"/>
  <c r="P53" i="20"/>
  <c r="Q53" i="20"/>
  <c r="R53" i="20"/>
  <c r="O54" i="20"/>
  <c r="P54" i="20"/>
  <c r="Q54" i="20"/>
  <c r="R54" i="20"/>
  <c r="O55" i="20"/>
  <c r="P55" i="20"/>
  <c r="Q55" i="20"/>
  <c r="R55" i="20"/>
  <c r="O56" i="20"/>
  <c r="P56" i="20"/>
  <c r="Q56" i="20"/>
  <c r="R56" i="20"/>
  <c r="O57" i="20"/>
  <c r="P57" i="20"/>
  <c r="Q57" i="20"/>
  <c r="R57" i="20"/>
  <c r="O58" i="20"/>
  <c r="P58" i="20"/>
  <c r="Q58" i="20"/>
  <c r="R58" i="20"/>
  <c r="O59" i="20"/>
  <c r="P59" i="20"/>
  <c r="Q59" i="20"/>
  <c r="R59" i="20"/>
  <c r="S19" i="20"/>
  <c r="T19" i="20"/>
  <c r="E12" i="37" s="1"/>
  <c r="U19" i="20"/>
  <c r="E12" i="36" s="1"/>
  <c r="S20" i="20"/>
  <c r="T20" i="20"/>
  <c r="E13" i="37" s="1"/>
  <c r="U20" i="20"/>
  <c r="E13" i="36" s="1"/>
  <c r="S21" i="20"/>
  <c r="T21" i="20"/>
  <c r="E14" i="37" s="1"/>
  <c r="U21" i="20"/>
  <c r="E14" i="36" s="1"/>
  <c r="S22" i="20"/>
  <c r="T22" i="20"/>
  <c r="E15" i="37" s="1"/>
  <c r="U22" i="20"/>
  <c r="E15" i="36" s="1"/>
  <c r="S23" i="20"/>
  <c r="T23" i="20"/>
  <c r="E16" i="37" s="1"/>
  <c r="U23" i="20"/>
  <c r="E16" i="36" s="1"/>
  <c r="S24" i="20"/>
  <c r="T24" i="20"/>
  <c r="E17" i="37" s="1"/>
  <c r="U24" i="20"/>
  <c r="E17" i="36" s="1"/>
  <c r="S25" i="20"/>
  <c r="T25" i="20"/>
  <c r="E18" i="37" s="1"/>
  <c r="U25" i="20"/>
  <c r="E18" i="36" s="1"/>
  <c r="S26" i="20"/>
  <c r="T26" i="20"/>
  <c r="E19" i="37" s="1"/>
  <c r="U26" i="20"/>
  <c r="E19" i="36" s="1"/>
  <c r="S27" i="20"/>
  <c r="T27" i="20"/>
  <c r="E20" i="37" s="1"/>
  <c r="U27" i="20"/>
  <c r="E20" i="36" s="1"/>
  <c r="S28" i="20"/>
  <c r="T28" i="20"/>
  <c r="E21" i="37" s="1"/>
  <c r="U28" i="20"/>
  <c r="E21" i="36" s="1"/>
  <c r="S29" i="20"/>
  <c r="T29" i="20"/>
  <c r="E22" i="37" s="1"/>
  <c r="U29" i="20"/>
  <c r="E22" i="36" s="1"/>
  <c r="S30" i="20"/>
  <c r="T30" i="20"/>
  <c r="E23" i="37" s="1"/>
  <c r="U30" i="20"/>
  <c r="E23" i="36" s="1"/>
  <c r="S31" i="20"/>
  <c r="T31" i="20"/>
  <c r="E24" i="37" s="1"/>
  <c r="U31" i="20"/>
  <c r="E24" i="36" s="1"/>
  <c r="S32" i="20"/>
  <c r="T32" i="20"/>
  <c r="E25" i="37" s="1"/>
  <c r="U32" i="20"/>
  <c r="E25" i="36" s="1"/>
  <c r="S33" i="20"/>
  <c r="T33" i="20"/>
  <c r="E26" i="37" s="1"/>
  <c r="U33" i="20"/>
  <c r="E26" i="36" s="1"/>
  <c r="S34" i="20"/>
  <c r="T34" i="20"/>
  <c r="E27" i="37" s="1"/>
  <c r="U34" i="20"/>
  <c r="E27" i="36" s="1"/>
  <c r="S35" i="20"/>
  <c r="T35" i="20"/>
  <c r="E28" i="37" s="1"/>
  <c r="U35" i="20"/>
  <c r="E28" i="36" s="1"/>
  <c r="S36" i="20"/>
  <c r="T36" i="20"/>
  <c r="E29" i="37" s="1"/>
  <c r="U36" i="20"/>
  <c r="E29" i="36" s="1"/>
  <c r="S37" i="20"/>
  <c r="T37" i="20"/>
  <c r="E30" i="37" s="1"/>
  <c r="U37" i="20"/>
  <c r="E30" i="36" s="1"/>
  <c r="S38" i="20"/>
  <c r="T38" i="20"/>
  <c r="E31" i="37" s="1"/>
  <c r="U38" i="20"/>
  <c r="E31" i="36" s="1"/>
  <c r="S39" i="20"/>
  <c r="T39" i="20"/>
  <c r="E32" i="37" s="1"/>
  <c r="U39" i="20"/>
  <c r="E32" i="36" s="1"/>
  <c r="S40" i="20"/>
  <c r="T40" i="20"/>
  <c r="E33" i="37" s="1"/>
  <c r="U40" i="20"/>
  <c r="E33" i="36" s="1"/>
  <c r="S41" i="20"/>
  <c r="T41" i="20"/>
  <c r="E34" i="37" s="1"/>
  <c r="U41" i="20"/>
  <c r="E34" i="36" s="1"/>
  <c r="S42" i="20"/>
  <c r="T42" i="20"/>
  <c r="E35" i="37" s="1"/>
  <c r="U42" i="20"/>
  <c r="E35" i="36" s="1"/>
  <c r="S43" i="20"/>
  <c r="T43" i="20"/>
  <c r="E36" i="37" s="1"/>
  <c r="U43" i="20"/>
  <c r="E36" i="36" s="1"/>
  <c r="S44" i="20"/>
  <c r="T44" i="20"/>
  <c r="E37" i="37" s="1"/>
  <c r="U44" i="20"/>
  <c r="E37" i="36" s="1"/>
  <c r="S45" i="20"/>
  <c r="T45" i="20"/>
  <c r="E38" i="37" s="1"/>
  <c r="U45" i="20"/>
  <c r="E38" i="36" s="1"/>
  <c r="S46" i="20"/>
  <c r="T46" i="20"/>
  <c r="E39" i="37" s="1"/>
  <c r="U46" i="20"/>
  <c r="E39" i="36" s="1"/>
  <c r="S47" i="20"/>
  <c r="T47" i="20"/>
  <c r="E40" i="37" s="1"/>
  <c r="U47" i="20"/>
  <c r="E40" i="36" s="1"/>
  <c r="S48" i="20"/>
  <c r="T48" i="20"/>
  <c r="E41" i="37" s="1"/>
  <c r="U48" i="20"/>
  <c r="E41" i="36" s="1"/>
  <c r="S49" i="20"/>
  <c r="T49" i="20"/>
  <c r="E42" i="37" s="1"/>
  <c r="U49" i="20"/>
  <c r="E42" i="36" s="1"/>
  <c r="S50" i="20"/>
  <c r="T50" i="20"/>
  <c r="E43" i="37" s="1"/>
  <c r="U50" i="20"/>
  <c r="E43" i="36" s="1"/>
  <c r="S51" i="20"/>
  <c r="T51" i="20"/>
  <c r="E44" i="37" s="1"/>
  <c r="U51" i="20"/>
  <c r="E44" i="36" s="1"/>
  <c r="S52" i="20"/>
  <c r="T52" i="20"/>
  <c r="E45" i="37" s="1"/>
  <c r="U52" i="20"/>
  <c r="E45" i="36" s="1"/>
  <c r="S53" i="20"/>
  <c r="T53" i="20"/>
  <c r="E46" i="37" s="1"/>
  <c r="U53" i="20"/>
  <c r="E46" i="36" s="1"/>
  <c r="S54" i="20"/>
  <c r="T54" i="20"/>
  <c r="E47" i="37" s="1"/>
  <c r="U54" i="20"/>
  <c r="E47" i="36" s="1"/>
  <c r="S55" i="20"/>
  <c r="T55" i="20"/>
  <c r="E48" i="37" s="1"/>
  <c r="U55" i="20"/>
  <c r="E48" i="36" s="1"/>
  <c r="S56" i="20"/>
  <c r="T56" i="20"/>
  <c r="E49" i="37" s="1"/>
  <c r="U56" i="20"/>
  <c r="E49" i="36" s="1"/>
  <c r="S57" i="20"/>
  <c r="T57" i="20"/>
  <c r="E50" i="37" s="1"/>
  <c r="U57" i="20"/>
  <c r="E50" i="36" s="1"/>
  <c r="S58" i="20"/>
  <c r="T58" i="20"/>
  <c r="E51" i="37" s="1"/>
  <c r="U58" i="20"/>
  <c r="E51" i="36" s="1"/>
  <c r="S59" i="20"/>
  <c r="T59" i="20"/>
  <c r="E52" i="37" s="1"/>
  <c r="U59" i="20"/>
  <c r="E52" i="36" s="1"/>
  <c r="Z18" i="20"/>
  <c r="F11" i="36" s="1"/>
  <c r="X18" i="20"/>
  <c r="G11" i="36" s="1"/>
  <c r="Y18" i="20"/>
  <c r="F11" i="37" s="1"/>
  <c r="U18" i="20"/>
  <c r="E11" i="36" s="1"/>
  <c r="S18" i="20"/>
  <c r="S15" i="20"/>
  <c r="X15" i="20"/>
  <c r="G12" i="35"/>
  <c r="G13" i="35"/>
  <c r="G14" i="35"/>
  <c r="G15" i="35"/>
  <c r="G16" i="35"/>
  <c r="G17" i="35"/>
  <c r="G18" i="35"/>
  <c r="G19" i="35"/>
  <c r="G20" i="35"/>
  <c r="G21" i="35"/>
  <c r="G22" i="35"/>
  <c r="E23" i="35"/>
  <c r="G23" i="35"/>
  <c r="G24" i="35"/>
  <c r="G25" i="35"/>
  <c r="G26" i="35"/>
  <c r="G27" i="35"/>
  <c r="G28" i="35"/>
  <c r="G29" i="35"/>
  <c r="G30" i="35"/>
  <c r="G31" i="35"/>
  <c r="G32" i="35"/>
  <c r="G33" i="35"/>
  <c r="G34" i="35"/>
  <c r="G35" i="35"/>
  <c r="G36" i="35"/>
  <c r="G37" i="35"/>
  <c r="G38" i="35"/>
  <c r="E39" i="35"/>
  <c r="G39" i="35"/>
  <c r="G40" i="35"/>
  <c r="G41" i="35"/>
  <c r="G42" i="35"/>
  <c r="G43" i="35"/>
  <c r="G44" i="35"/>
  <c r="G45" i="35"/>
  <c r="G46" i="35"/>
  <c r="G47" i="35"/>
  <c r="G48" i="35"/>
  <c r="G49" i="35"/>
  <c r="G50" i="35"/>
  <c r="G51" i="35"/>
  <c r="G52" i="35"/>
  <c r="S18" i="11"/>
  <c r="T18" i="11"/>
  <c r="E12" i="34" s="1"/>
  <c r="U18" i="11"/>
  <c r="E12" i="35" s="1"/>
  <c r="S19" i="11"/>
  <c r="T19" i="11"/>
  <c r="E13" i="34" s="1"/>
  <c r="U19" i="11"/>
  <c r="E13" i="35" s="1"/>
  <c r="S20" i="11"/>
  <c r="T20" i="11"/>
  <c r="E14" i="34" s="1"/>
  <c r="U20" i="11"/>
  <c r="E14" i="35" s="1"/>
  <c r="S21" i="11"/>
  <c r="T21" i="11"/>
  <c r="E15" i="34" s="1"/>
  <c r="U21" i="11"/>
  <c r="E15" i="35" s="1"/>
  <c r="S22" i="11"/>
  <c r="T22" i="11"/>
  <c r="U22" i="11"/>
  <c r="E16" i="35" s="1"/>
  <c r="S23" i="11"/>
  <c r="T23" i="11"/>
  <c r="E17" i="34" s="1"/>
  <c r="U23" i="11"/>
  <c r="S24" i="11"/>
  <c r="T24" i="11"/>
  <c r="E18" i="34" s="1"/>
  <c r="U24" i="11"/>
  <c r="E18" i="35" s="1"/>
  <c r="S25" i="11"/>
  <c r="T25" i="11"/>
  <c r="E19" i="34" s="1"/>
  <c r="U25" i="11"/>
  <c r="E19" i="35" s="1"/>
  <c r="S26" i="11"/>
  <c r="T26" i="11"/>
  <c r="E20" i="34" s="1"/>
  <c r="U26" i="11"/>
  <c r="E20" i="35" s="1"/>
  <c r="S27" i="11"/>
  <c r="T27" i="11"/>
  <c r="U27" i="11"/>
  <c r="E21" i="35" s="1"/>
  <c r="S28" i="11"/>
  <c r="T28" i="11"/>
  <c r="E22" i="34" s="1"/>
  <c r="U28" i="11"/>
  <c r="E22" i="35" s="1"/>
  <c r="S29" i="11"/>
  <c r="T29" i="11"/>
  <c r="E23" i="34" s="1"/>
  <c r="U29" i="11"/>
  <c r="S30" i="11"/>
  <c r="T30" i="11"/>
  <c r="E24" i="34" s="1"/>
  <c r="U30" i="11"/>
  <c r="E24" i="35" s="1"/>
  <c r="S31" i="11"/>
  <c r="T31" i="11"/>
  <c r="E25" i="34" s="1"/>
  <c r="U31" i="11"/>
  <c r="S32" i="11"/>
  <c r="T32" i="11"/>
  <c r="E26" i="34" s="1"/>
  <c r="U32" i="11"/>
  <c r="E26" i="35" s="1"/>
  <c r="S33" i="11"/>
  <c r="T33" i="11"/>
  <c r="U33" i="11"/>
  <c r="E27" i="35" s="1"/>
  <c r="S34" i="11"/>
  <c r="T34" i="11"/>
  <c r="E28" i="34" s="1"/>
  <c r="U34" i="11"/>
  <c r="E28" i="35" s="1"/>
  <c r="S35" i="11"/>
  <c r="T35" i="11"/>
  <c r="E29" i="34" s="1"/>
  <c r="U35" i="11"/>
  <c r="S36" i="11"/>
  <c r="T36" i="11"/>
  <c r="E30" i="34" s="1"/>
  <c r="U36" i="11"/>
  <c r="E30" i="35" s="1"/>
  <c r="S37" i="11"/>
  <c r="T37" i="11"/>
  <c r="X38" i="11" s="1"/>
  <c r="U37" i="11"/>
  <c r="E31" i="35" s="1"/>
  <c r="S38" i="11"/>
  <c r="T38" i="11"/>
  <c r="E32" i="34" s="1"/>
  <c r="U38" i="11"/>
  <c r="E32" i="35" s="1"/>
  <c r="S39" i="11"/>
  <c r="T39" i="11"/>
  <c r="U39" i="11"/>
  <c r="S40" i="11"/>
  <c r="T40" i="11"/>
  <c r="E34" i="34" s="1"/>
  <c r="U40" i="11"/>
  <c r="E34" i="35" s="1"/>
  <c r="S41" i="11"/>
  <c r="T41" i="11"/>
  <c r="U41" i="11"/>
  <c r="E35" i="35" s="1"/>
  <c r="S42" i="11"/>
  <c r="T42" i="11"/>
  <c r="E36" i="34" s="1"/>
  <c r="U42" i="11"/>
  <c r="E36" i="35" s="1"/>
  <c r="S43" i="11"/>
  <c r="T43" i="11"/>
  <c r="E37" i="34" s="1"/>
  <c r="U43" i="11"/>
  <c r="S44" i="11"/>
  <c r="T44" i="11"/>
  <c r="E38" i="34" s="1"/>
  <c r="U44" i="11"/>
  <c r="E38" i="35" s="1"/>
  <c r="S45" i="11"/>
  <c r="T45" i="11"/>
  <c r="E39" i="34" s="1"/>
  <c r="U45" i="11"/>
  <c r="S46" i="11"/>
  <c r="T46" i="11"/>
  <c r="E40" i="34" s="1"/>
  <c r="U46" i="11"/>
  <c r="E40" i="35" s="1"/>
  <c r="S47" i="11"/>
  <c r="T47" i="11"/>
  <c r="E41" i="34" s="1"/>
  <c r="U47" i="11"/>
  <c r="E41" i="35" s="1"/>
  <c r="S48" i="11"/>
  <c r="T48" i="11"/>
  <c r="E42" i="34" s="1"/>
  <c r="U48" i="11"/>
  <c r="E42" i="35" s="1"/>
  <c r="S49" i="11"/>
  <c r="T49" i="11"/>
  <c r="U49" i="11"/>
  <c r="E43" i="35" s="1"/>
  <c r="S50" i="11"/>
  <c r="T50" i="11"/>
  <c r="E44" i="34" s="1"/>
  <c r="U50" i="11"/>
  <c r="E44" i="35" s="1"/>
  <c r="S51" i="11"/>
  <c r="T51" i="11"/>
  <c r="E45" i="34" s="1"/>
  <c r="U51" i="11"/>
  <c r="E45" i="35" s="1"/>
  <c r="S52" i="11"/>
  <c r="T52" i="11"/>
  <c r="E46" i="34" s="1"/>
  <c r="U52" i="11"/>
  <c r="E46" i="35" s="1"/>
  <c r="S53" i="11"/>
  <c r="T53" i="11"/>
  <c r="E47" i="34" s="1"/>
  <c r="U53" i="11"/>
  <c r="E47" i="35" s="1"/>
  <c r="S54" i="11"/>
  <c r="T54" i="11"/>
  <c r="E48" i="34" s="1"/>
  <c r="U54" i="11"/>
  <c r="E48" i="35" s="1"/>
  <c r="S55" i="11"/>
  <c r="T55" i="11"/>
  <c r="U55" i="11"/>
  <c r="E49" i="35" s="1"/>
  <c r="S56" i="11"/>
  <c r="T56" i="11"/>
  <c r="E50" i="34" s="1"/>
  <c r="U56" i="11"/>
  <c r="E50" i="35" s="1"/>
  <c r="S57" i="11"/>
  <c r="T57" i="11"/>
  <c r="E51" i="34" s="1"/>
  <c r="U57" i="11"/>
  <c r="E51" i="35" s="1"/>
  <c r="S58" i="11"/>
  <c r="T58" i="11"/>
  <c r="E52" i="34" s="1"/>
  <c r="U58" i="11"/>
  <c r="E52" i="35" s="1"/>
  <c r="S17" i="11"/>
  <c r="G12" i="34"/>
  <c r="G13" i="34"/>
  <c r="G14" i="34"/>
  <c r="G15" i="34"/>
  <c r="G16" i="34"/>
  <c r="G17" i="34"/>
  <c r="G18" i="34"/>
  <c r="G19" i="34"/>
  <c r="G20" i="34"/>
  <c r="E21" i="34"/>
  <c r="G21" i="34"/>
  <c r="F22" i="34"/>
  <c r="G22" i="34"/>
  <c r="G23" i="34"/>
  <c r="G24" i="34"/>
  <c r="G25" i="34"/>
  <c r="G26" i="34"/>
  <c r="E27" i="34"/>
  <c r="G27" i="34"/>
  <c r="G28" i="34"/>
  <c r="G29" i="34"/>
  <c r="F30" i="34"/>
  <c r="G30" i="34"/>
  <c r="G31" i="34"/>
  <c r="G32" i="34"/>
  <c r="E33" i="34"/>
  <c r="G33" i="34"/>
  <c r="G34" i="34"/>
  <c r="E35" i="34"/>
  <c r="G35" i="34"/>
  <c r="G36" i="34"/>
  <c r="G37" i="34"/>
  <c r="F38" i="34"/>
  <c r="G38" i="34"/>
  <c r="G39" i="34"/>
  <c r="G40" i="34"/>
  <c r="G41" i="34"/>
  <c r="G42" i="34"/>
  <c r="E43" i="34"/>
  <c r="G43" i="34"/>
  <c r="G44" i="34"/>
  <c r="G45" i="34"/>
  <c r="F46" i="34"/>
  <c r="G46" i="34"/>
  <c r="G47" i="34"/>
  <c r="G48" i="34"/>
  <c r="E49" i="34"/>
  <c r="G49" i="34"/>
  <c r="G50" i="34"/>
  <c r="G51" i="34"/>
  <c r="G52" i="34"/>
  <c r="AA18" i="11"/>
  <c r="F12" i="34" s="1"/>
  <c r="AB18" i="11"/>
  <c r="F12" i="35" s="1"/>
  <c r="AA19" i="11"/>
  <c r="F13" i="34" s="1"/>
  <c r="AB19" i="11"/>
  <c r="F13" i="35" s="1"/>
  <c r="AA20" i="11"/>
  <c r="F14" i="34" s="1"/>
  <c r="AB20" i="11"/>
  <c r="F14" i="35" s="1"/>
  <c r="AA21" i="11"/>
  <c r="F15" i="34" s="1"/>
  <c r="AB21" i="11"/>
  <c r="F15" i="35" s="1"/>
  <c r="AA22" i="11"/>
  <c r="F16" i="34" s="1"/>
  <c r="AB22" i="11"/>
  <c r="F16" i="35" s="1"/>
  <c r="AA23" i="11"/>
  <c r="F17" i="34" s="1"/>
  <c r="AB23" i="11"/>
  <c r="F17" i="35" s="1"/>
  <c r="AA24" i="11"/>
  <c r="F18" i="34" s="1"/>
  <c r="AB24" i="11"/>
  <c r="F18" i="35" s="1"/>
  <c r="AA25" i="11"/>
  <c r="F19" i="34" s="1"/>
  <c r="AB25" i="11"/>
  <c r="F19" i="35" s="1"/>
  <c r="AA26" i="11"/>
  <c r="F20" i="34" s="1"/>
  <c r="AB26" i="11"/>
  <c r="F20" i="35" s="1"/>
  <c r="AA27" i="11"/>
  <c r="F21" i="34" s="1"/>
  <c r="AB27" i="11"/>
  <c r="F21" i="35" s="1"/>
  <c r="AA28" i="11"/>
  <c r="AB28" i="11"/>
  <c r="F22" i="35" s="1"/>
  <c r="AA29" i="11"/>
  <c r="F23" i="34" s="1"/>
  <c r="AB29" i="11"/>
  <c r="F23" i="35" s="1"/>
  <c r="AA30" i="11"/>
  <c r="F24" i="34" s="1"/>
  <c r="AB30" i="11"/>
  <c r="F24" i="35" s="1"/>
  <c r="AA31" i="11"/>
  <c r="F25" i="34" s="1"/>
  <c r="AB31" i="11"/>
  <c r="F25" i="35" s="1"/>
  <c r="AA32" i="11"/>
  <c r="F26" i="34" s="1"/>
  <c r="AB32" i="11"/>
  <c r="F26" i="35" s="1"/>
  <c r="AA33" i="11"/>
  <c r="F27" i="34" s="1"/>
  <c r="AB33" i="11"/>
  <c r="F27" i="35" s="1"/>
  <c r="AA34" i="11"/>
  <c r="F28" i="34" s="1"/>
  <c r="AB34" i="11"/>
  <c r="F28" i="35" s="1"/>
  <c r="AA35" i="11"/>
  <c r="F29" i="34" s="1"/>
  <c r="AB35" i="11"/>
  <c r="F29" i="35" s="1"/>
  <c r="AA36" i="11"/>
  <c r="AB36" i="11"/>
  <c r="F30" i="35" s="1"/>
  <c r="AA37" i="11"/>
  <c r="F31" i="34" s="1"/>
  <c r="AB37" i="11"/>
  <c r="F31" i="35" s="1"/>
  <c r="AA38" i="11"/>
  <c r="F32" i="34" s="1"/>
  <c r="AB38" i="11"/>
  <c r="F32" i="35" s="1"/>
  <c r="AA39" i="11"/>
  <c r="F33" i="34" s="1"/>
  <c r="AB39" i="11"/>
  <c r="F33" i="35" s="1"/>
  <c r="AA40" i="11"/>
  <c r="F34" i="34" s="1"/>
  <c r="AB40" i="11"/>
  <c r="F34" i="35" s="1"/>
  <c r="AA41" i="11"/>
  <c r="F35" i="34" s="1"/>
  <c r="AB41" i="11"/>
  <c r="F35" i="35" s="1"/>
  <c r="AA42" i="11"/>
  <c r="F36" i="34" s="1"/>
  <c r="AB42" i="11"/>
  <c r="F36" i="35" s="1"/>
  <c r="AA43" i="11"/>
  <c r="F37" i="34" s="1"/>
  <c r="AB43" i="11"/>
  <c r="F37" i="35" s="1"/>
  <c r="AA44" i="11"/>
  <c r="AB44" i="11"/>
  <c r="F38" i="35" s="1"/>
  <c r="AA45" i="11"/>
  <c r="F39" i="34" s="1"/>
  <c r="AB45" i="11"/>
  <c r="F39" i="35" s="1"/>
  <c r="AA46" i="11"/>
  <c r="F40" i="34" s="1"/>
  <c r="AB46" i="11"/>
  <c r="F40" i="35" s="1"/>
  <c r="AA47" i="11"/>
  <c r="F41" i="34" s="1"/>
  <c r="AB47" i="11"/>
  <c r="F41" i="35" s="1"/>
  <c r="AA48" i="11"/>
  <c r="F42" i="34" s="1"/>
  <c r="AB48" i="11"/>
  <c r="F42" i="35" s="1"/>
  <c r="AA49" i="11"/>
  <c r="F43" i="34" s="1"/>
  <c r="AB49" i="11"/>
  <c r="F43" i="35" s="1"/>
  <c r="AA50" i="11"/>
  <c r="F44" i="34" s="1"/>
  <c r="AB50" i="11"/>
  <c r="F44" i="35" s="1"/>
  <c r="AA51" i="11"/>
  <c r="F45" i="34" s="1"/>
  <c r="AB51" i="11"/>
  <c r="F45" i="35" s="1"/>
  <c r="AA52" i="11"/>
  <c r="AB52" i="11"/>
  <c r="F46" i="35" s="1"/>
  <c r="AA53" i="11"/>
  <c r="F47" i="34" s="1"/>
  <c r="AB53" i="11"/>
  <c r="F47" i="35" s="1"/>
  <c r="AA54" i="11"/>
  <c r="F48" i="34" s="1"/>
  <c r="AB54" i="11"/>
  <c r="F48" i="35" s="1"/>
  <c r="AA55" i="11"/>
  <c r="F49" i="34" s="1"/>
  <c r="AB55" i="11"/>
  <c r="F49" i="35" s="1"/>
  <c r="AA56" i="11"/>
  <c r="F50" i="34" s="1"/>
  <c r="AB56" i="11"/>
  <c r="F50" i="35" s="1"/>
  <c r="AA57" i="11"/>
  <c r="F51" i="34" s="1"/>
  <c r="AB57" i="11"/>
  <c r="F51" i="35" s="1"/>
  <c r="AA58" i="11"/>
  <c r="F52" i="34" s="1"/>
  <c r="AB58" i="11"/>
  <c r="F52" i="35" s="1"/>
  <c r="AB17" i="11"/>
  <c r="F11" i="35" s="1"/>
  <c r="AA17" i="11"/>
  <c r="F11" i="34" s="1"/>
  <c r="Z17" i="11"/>
  <c r="G11" i="34" s="1"/>
  <c r="U17" i="11"/>
  <c r="E11" i="35" s="1"/>
  <c r="T17" i="11"/>
  <c r="E11" i="34" s="1"/>
  <c r="Z14" i="11"/>
  <c r="S14" i="11"/>
  <c r="Y44" i="11" l="1"/>
  <c r="Y36" i="11"/>
  <c r="Y28" i="11"/>
  <c r="Y42" i="11"/>
  <c r="X34" i="11"/>
  <c r="E31" i="34"/>
  <c r="Y48" i="11"/>
  <c r="Y38" i="11"/>
  <c r="Y29" i="11"/>
  <c r="X26" i="11"/>
  <c r="Y23" i="11"/>
  <c r="Y33" i="11"/>
  <c r="V34" i="11"/>
  <c r="W40" i="11"/>
  <c r="Y31" i="11"/>
  <c r="E16" i="34"/>
  <c r="Y27" i="11"/>
  <c r="Y54" i="11"/>
  <c r="Y49" i="11"/>
  <c r="Y45" i="11"/>
  <c r="Y37" i="11"/>
  <c r="Y32" i="11"/>
  <c r="Y30" i="11"/>
  <c r="Y25" i="11"/>
  <c r="G11" i="35"/>
  <c r="E37" i="35"/>
  <c r="E33" i="35"/>
  <c r="E29" i="35"/>
  <c r="E25" i="35"/>
  <c r="E17" i="35"/>
  <c r="Y34" i="11"/>
  <c r="Y40" i="11"/>
  <c r="Y46" i="11"/>
  <c r="Y35" i="11"/>
  <c r="G43" i="37"/>
  <c r="G27" i="37"/>
  <c r="G40" i="37"/>
  <c r="G24" i="37"/>
  <c r="G51" i="37"/>
  <c r="G35" i="37"/>
  <c r="G19" i="37"/>
  <c r="G48" i="37"/>
  <c r="G32" i="37"/>
  <c r="G16" i="37"/>
  <c r="G11" i="37"/>
  <c r="G47" i="37"/>
  <c r="G39" i="37"/>
  <c r="G31" i="37"/>
  <c r="G23" i="37"/>
  <c r="G15" i="37"/>
  <c r="G52" i="37"/>
  <c r="G44" i="37"/>
  <c r="G36" i="37"/>
  <c r="G28" i="37"/>
  <c r="G20" i="37"/>
  <c r="G12" i="37"/>
  <c r="G50" i="36"/>
  <c r="G46" i="36"/>
  <c r="G42" i="36"/>
  <c r="G38" i="36"/>
  <c r="G34" i="36"/>
  <c r="G30" i="36"/>
  <c r="G26" i="36"/>
  <c r="G22" i="36"/>
  <c r="G18" i="36"/>
  <c r="G14" i="36"/>
  <c r="G41" i="36"/>
  <c r="G33" i="36"/>
  <c r="G25" i="36"/>
  <c r="G17" i="36"/>
  <c r="G49" i="37"/>
  <c r="G45" i="37"/>
  <c r="G37" i="37"/>
  <c r="G29" i="37"/>
  <c r="G21" i="37"/>
  <c r="Y43" i="11"/>
  <c r="X36" i="11"/>
  <c r="W22" i="11"/>
  <c r="Y55" i="11"/>
  <c r="W52" i="11"/>
  <c r="W28" i="11"/>
  <c r="Y41" i="11"/>
  <c r="Y47" i="11"/>
  <c r="Y50" i="11"/>
  <c r="Y57" i="11"/>
  <c r="Y53" i="11"/>
  <c r="Y39" i="11"/>
  <c r="Y56" i="11"/>
  <c r="Y51" i="11"/>
  <c r="V46" i="11"/>
  <c r="X45" i="11"/>
  <c r="X43" i="11"/>
  <c r="X41" i="11"/>
  <c r="X39" i="11"/>
  <c r="X37" i="11"/>
  <c r="X35" i="11"/>
  <c r="X32" i="11"/>
  <c r="X30" i="11"/>
  <c r="V28" i="11"/>
  <c r="X27" i="11"/>
  <c r="X25" i="11"/>
  <c r="X23" i="11"/>
  <c r="X33" i="11"/>
  <c r="X42" i="11"/>
  <c r="X24" i="11"/>
  <c r="X31" i="11"/>
  <c r="X44" i="11"/>
  <c r="X46" i="11"/>
  <c r="X22" i="11"/>
  <c r="X29" i="11"/>
  <c r="V40" i="11"/>
  <c r="X28" i="11"/>
  <c r="X40" i="11"/>
  <c r="W34" i="11"/>
  <c r="W46" i="11"/>
  <c r="Y52" i="11"/>
  <c r="V22" i="11"/>
  <c r="V52" i="11"/>
  <c r="Y22" i="11"/>
  <c r="Y24" i="11"/>
  <c r="Y26" i="11"/>
  <c r="C10" i="20"/>
  <c r="C9" i="20"/>
  <c r="A12" i="37" l="1"/>
  <c r="B12" i="37"/>
  <c r="C12" i="37"/>
  <c r="D12" i="37"/>
  <c r="A13" i="37"/>
  <c r="B13" i="37"/>
  <c r="C13" i="37"/>
  <c r="D13" i="37"/>
  <c r="A14" i="37"/>
  <c r="B14" i="37"/>
  <c r="C14" i="37"/>
  <c r="D14" i="37"/>
  <c r="A15" i="37"/>
  <c r="B15" i="37"/>
  <c r="C15" i="37"/>
  <c r="D15" i="37"/>
  <c r="A16" i="37"/>
  <c r="B16" i="37"/>
  <c r="C16" i="37"/>
  <c r="D16" i="37"/>
  <c r="A17" i="37"/>
  <c r="B17" i="37"/>
  <c r="C17" i="37"/>
  <c r="D17" i="37"/>
  <c r="A18" i="37"/>
  <c r="B18" i="37"/>
  <c r="C18" i="37"/>
  <c r="D18" i="37"/>
  <c r="A19" i="37"/>
  <c r="B19" i="37"/>
  <c r="C19" i="37"/>
  <c r="D19" i="37"/>
  <c r="A20" i="37"/>
  <c r="B20" i="37"/>
  <c r="C20" i="37"/>
  <c r="D20" i="37"/>
  <c r="A21" i="37"/>
  <c r="B21" i="37"/>
  <c r="C21" i="37"/>
  <c r="D21" i="37"/>
  <c r="A22" i="37"/>
  <c r="B22" i="37"/>
  <c r="C22" i="37"/>
  <c r="D22" i="37"/>
  <c r="A23" i="37"/>
  <c r="B23" i="37"/>
  <c r="C23" i="37"/>
  <c r="D23" i="37"/>
  <c r="A24" i="37"/>
  <c r="B24" i="37"/>
  <c r="C24" i="37"/>
  <c r="D24" i="37"/>
  <c r="A25" i="37"/>
  <c r="B25" i="37"/>
  <c r="C25" i="37"/>
  <c r="D25" i="37"/>
  <c r="A26" i="37"/>
  <c r="B26" i="37"/>
  <c r="C26" i="37"/>
  <c r="D26" i="37"/>
  <c r="A27" i="37"/>
  <c r="B27" i="37"/>
  <c r="C27" i="37"/>
  <c r="D27" i="37"/>
  <c r="A28" i="37"/>
  <c r="B28" i="37"/>
  <c r="C28" i="37"/>
  <c r="D28" i="37"/>
  <c r="A29" i="37"/>
  <c r="B29" i="37"/>
  <c r="C29" i="37"/>
  <c r="D29" i="37"/>
  <c r="A30" i="37"/>
  <c r="B30" i="37"/>
  <c r="C30" i="37"/>
  <c r="D30" i="37"/>
  <c r="A31" i="37"/>
  <c r="B31" i="37"/>
  <c r="C31" i="37"/>
  <c r="D31" i="37"/>
  <c r="A32" i="37"/>
  <c r="B32" i="37"/>
  <c r="C32" i="37"/>
  <c r="D32" i="37"/>
  <c r="A33" i="37"/>
  <c r="B33" i="37"/>
  <c r="C33" i="37"/>
  <c r="D33" i="37"/>
  <c r="A34" i="37"/>
  <c r="B34" i="37"/>
  <c r="C34" i="37"/>
  <c r="D34" i="37"/>
  <c r="A35" i="37"/>
  <c r="B35" i="37"/>
  <c r="C35" i="37"/>
  <c r="D35" i="37"/>
  <c r="A36" i="37"/>
  <c r="B36" i="37"/>
  <c r="C36" i="37"/>
  <c r="D36" i="37"/>
  <c r="A37" i="37"/>
  <c r="B37" i="37"/>
  <c r="C37" i="37"/>
  <c r="D37" i="37"/>
  <c r="A38" i="37"/>
  <c r="B38" i="37"/>
  <c r="C38" i="37"/>
  <c r="D38" i="37"/>
  <c r="A39" i="37"/>
  <c r="B39" i="37"/>
  <c r="C39" i="37"/>
  <c r="D39" i="37"/>
  <c r="A40" i="37"/>
  <c r="B40" i="37"/>
  <c r="C40" i="37"/>
  <c r="D40" i="37"/>
  <c r="A41" i="37"/>
  <c r="B41" i="37"/>
  <c r="C41" i="37"/>
  <c r="D41" i="37"/>
  <c r="A42" i="37"/>
  <c r="B42" i="37"/>
  <c r="C42" i="37"/>
  <c r="D42" i="37"/>
  <c r="A43" i="37"/>
  <c r="B43" i="37"/>
  <c r="C43" i="37"/>
  <c r="D43" i="37"/>
  <c r="A44" i="37"/>
  <c r="B44" i="37"/>
  <c r="C44" i="37"/>
  <c r="D44" i="37"/>
  <c r="A45" i="37"/>
  <c r="B45" i="37"/>
  <c r="C45" i="37"/>
  <c r="D45" i="37"/>
  <c r="A46" i="37"/>
  <c r="B46" i="37"/>
  <c r="C46" i="37"/>
  <c r="D46" i="37"/>
  <c r="A47" i="37"/>
  <c r="B47" i="37"/>
  <c r="C47" i="37"/>
  <c r="D47" i="37"/>
  <c r="A48" i="37"/>
  <c r="B48" i="37"/>
  <c r="C48" i="37"/>
  <c r="D48" i="37"/>
  <c r="A49" i="37"/>
  <c r="B49" i="37"/>
  <c r="C49" i="37"/>
  <c r="D49" i="37"/>
  <c r="A50" i="37"/>
  <c r="B50" i="37"/>
  <c r="C50" i="37"/>
  <c r="D50" i="37"/>
  <c r="A51" i="37"/>
  <c r="B51" i="37"/>
  <c r="C51" i="37"/>
  <c r="D51" i="37"/>
  <c r="A52" i="37"/>
  <c r="B52" i="37"/>
  <c r="C52" i="37"/>
  <c r="D52" i="37"/>
  <c r="D11" i="37"/>
  <c r="C11" i="37"/>
  <c r="B11" i="37"/>
  <c r="A11" i="37"/>
  <c r="C6" i="37"/>
  <c r="L6" i="37" s="1"/>
  <c r="C5" i="37"/>
  <c r="L5" i="37" s="1"/>
  <c r="A1" i="37"/>
  <c r="J1" i="37" s="1"/>
  <c r="X49" i="37"/>
  <c r="W49" i="37"/>
  <c r="V49" i="37"/>
  <c r="U49" i="37"/>
  <c r="T49" i="37"/>
  <c r="X48" i="37"/>
  <c r="W48" i="37"/>
  <c r="V48" i="37"/>
  <c r="U48" i="37"/>
  <c r="T48" i="37"/>
  <c r="X47" i="37"/>
  <c r="W47" i="37"/>
  <c r="V47" i="37"/>
  <c r="U47" i="37"/>
  <c r="T47" i="37"/>
  <c r="X46" i="37"/>
  <c r="W46" i="37"/>
  <c r="V46" i="37"/>
  <c r="U46" i="37"/>
  <c r="T46" i="37"/>
  <c r="X45" i="37"/>
  <c r="W45" i="37"/>
  <c r="V45" i="37"/>
  <c r="U45" i="37"/>
  <c r="T45" i="37"/>
  <c r="X44" i="37"/>
  <c r="W44" i="37"/>
  <c r="V44" i="37"/>
  <c r="U44" i="37"/>
  <c r="T44" i="37"/>
  <c r="X43" i="37"/>
  <c r="W43" i="37"/>
  <c r="V43" i="37"/>
  <c r="U43" i="37"/>
  <c r="T43" i="37"/>
  <c r="X42" i="37"/>
  <c r="W42" i="37"/>
  <c r="V42" i="37"/>
  <c r="U42" i="37"/>
  <c r="T42" i="37"/>
  <c r="X41" i="37"/>
  <c r="W41" i="37"/>
  <c r="V41" i="37"/>
  <c r="U41" i="37"/>
  <c r="T41" i="37"/>
  <c r="X40" i="37"/>
  <c r="W40" i="37"/>
  <c r="V40" i="37"/>
  <c r="U40" i="37"/>
  <c r="T40" i="37"/>
  <c r="X39" i="37"/>
  <c r="W39" i="37"/>
  <c r="V39" i="37"/>
  <c r="U39" i="37"/>
  <c r="T39" i="37"/>
  <c r="X38" i="37"/>
  <c r="W38" i="37"/>
  <c r="V38" i="37"/>
  <c r="U38" i="37"/>
  <c r="T38" i="37"/>
  <c r="X37" i="37"/>
  <c r="W37" i="37"/>
  <c r="V37" i="37"/>
  <c r="U37" i="37"/>
  <c r="T37" i="37"/>
  <c r="X36" i="37"/>
  <c r="W36" i="37"/>
  <c r="V36" i="37"/>
  <c r="U36" i="37"/>
  <c r="T36" i="37"/>
  <c r="X35" i="37"/>
  <c r="W35" i="37"/>
  <c r="V35" i="37"/>
  <c r="U35" i="37"/>
  <c r="T35" i="37"/>
  <c r="X34" i="37"/>
  <c r="W34" i="37"/>
  <c r="V34" i="37"/>
  <c r="U34" i="37"/>
  <c r="T34" i="37"/>
  <c r="X33" i="37"/>
  <c r="W33" i="37"/>
  <c r="V33" i="37"/>
  <c r="U33" i="37"/>
  <c r="T33" i="37"/>
  <c r="X32" i="37"/>
  <c r="W32" i="37"/>
  <c r="V32" i="37"/>
  <c r="U32" i="37"/>
  <c r="T32" i="37"/>
  <c r="X31" i="37"/>
  <c r="W31" i="37"/>
  <c r="V31" i="37"/>
  <c r="U31" i="37"/>
  <c r="T31" i="37"/>
  <c r="X30" i="37"/>
  <c r="W30" i="37"/>
  <c r="V30" i="37"/>
  <c r="U30" i="37"/>
  <c r="T30" i="37"/>
  <c r="X29" i="37"/>
  <c r="W29" i="37"/>
  <c r="V29" i="37"/>
  <c r="U29" i="37"/>
  <c r="T29" i="37"/>
  <c r="X28" i="37"/>
  <c r="W28" i="37"/>
  <c r="V28" i="37"/>
  <c r="U28" i="37"/>
  <c r="T28" i="37"/>
  <c r="X27" i="37"/>
  <c r="W27" i="37"/>
  <c r="V27" i="37"/>
  <c r="U27" i="37"/>
  <c r="T27" i="37"/>
  <c r="X26" i="37"/>
  <c r="W26" i="37"/>
  <c r="V26" i="37"/>
  <c r="U26" i="37"/>
  <c r="T26" i="37"/>
  <c r="X25" i="37"/>
  <c r="W25" i="37"/>
  <c r="V25" i="37"/>
  <c r="U25" i="37"/>
  <c r="T25" i="37"/>
  <c r="X24" i="37"/>
  <c r="W24" i="37"/>
  <c r="V24" i="37"/>
  <c r="U24" i="37"/>
  <c r="T24" i="37"/>
  <c r="X23" i="37"/>
  <c r="W23" i="37"/>
  <c r="V23" i="37"/>
  <c r="U23" i="37"/>
  <c r="T23" i="37"/>
  <c r="X22" i="37"/>
  <c r="W22" i="37"/>
  <c r="V22" i="37"/>
  <c r="U22" i="37"/>
  <c r="T22" i="37"/>
  <c r="X21" i="37"/>
  <c r="W21" i="37"/>
  <c r="V21" i="37"/>
  <c r="U21" i="37"/>
  <c r="T21" i="37"/>
  <c r="X20" i="37"/>
  <c r="W20" i="37"/>
  <c r="V20" i="37"/>
  <c r="U20" i="37"/>
  <c r="T20" i="37"/>
  <c r="X19" i="37"/>
  <c r="W19" i="37"/>
  <c r="V19" i="37"/>
  <c r="U19" i="37"/>
  <c r="T19" i="37"/>
  <c r="X18" i="37"/>
  <c r="W18" i="37"/>
  <c r="V18" i="37"/>
  <c r="U18" i="37"/>
  <c r="T18" i="37"/>
  <c r="X17" i="37"/>
  <c r="W17" i="37"/>
  <c r="V17" i="37"/>
  <c r="U17" i="37"/>
  <c r="T17" i="37"/>
  <c r="X16" i="37"/>
  <c r="W16" i="37"/>
  <c r="V16" i="37"/>
  <c r="U16" i="37"/>
  <c r="T16" i="37"/>
  <c r="X15" i="37"/>
  <c r="W15" i="37"/>
  <c r="V15" i="37"/>
  <c r="U15" i="37"/>
  <c r="T15" i="37"/>
  <c r="X14" i="37"/>
  <c r="X52" i="37" s="1"/>
  <c r="W14" i="37"/>
  <c r="W52" i="37" s="1"/>
  <c r="V14" i="37"/>
  <c r="V52" i="37" s="1"/>
  <c r="U14" i="37"/>
  <c r="U52" i="37" s="1"/>
  <c r="T14" i="37"/>
  <c r="T52" i="37" s="1"/>
  <c r="X13" i="37"/>
  <c r="X51" i="37" s="1"/>
  <c r="W13" i="37"/>
  <c r="W51" i="37" s="1"/>
  <c r="V13" i="37"/>
  <c r="V51" i="37" s="1"/>
  <c r="U13" i="37"/>
  <c r="U51" i="37" s="1"/>
  <c r="T13" i="37"/>
  <c r="T51" i="37" s="1"/>
  <c r="X12" i="37"/>
  <c r="X50" i="37" s="1"/>
  <c r="W12" i="37"/>
  <c r="W50" i="37" s="1"/>
  <c r="V12" i="37"/>
  <c r="V50" i="37" s="1"/>
  <c r="U12" i="37"/>
  <c r="U50" i="37" s="1"/>
  <c r="T12" i="37"/>
  <c r="T50" i="37" s="1"/>
  <c r="J3" i="37"/>
  <c r="J2" i="37"/>
  <c r="A12" i="36"/>
  <c r="B12" i="36"/>
  <c r="C12" i="36"/>
  <c r="D12" i="36"/>
  <c r="A13" i="36"/>
  <c r="B13" i="36"/>
  <c r="C13" i="36"/>
  <c r="D13" i="36"/>
  <c r="A14" i="36"/>
  <c r="B14" i="36"/>
  <c r="C14" i="36"/>
  <c r="D14" i="36"/>
  <c r="A15" i="36"/>
  <c r="B15" i="36"/>
  <c r="C15" i="36"/>
  <c r="D15" i="36"/>
  <c r="A16" i="36"/>
  <c r="B16" i="36"/>
  <c r="C16" i="36"/>
  <c r="D16" i="36"/>
  <c r="A17" i="36"/>
  <c r="B17" i="36"/>
  <c r="C17" i="36"/>
  <c r="D17" i="36"/>
  <c r="A18" i="36"/>
  <c r="B18" i="36"/>
  <c r="C18" i="36"/>
  <c r="D18" i="36"/>
  <c r="A19" i="36"/>
  <c r="B19" i="36"/>
  <c r="C19" i="36"/>
  <c r="D19" i="36"/>
  <c r="A20" i="36"/>
  <c r="B20" i="36"/>
  <c r="C20" i="36"/>
  <c r="D20" i="36"/>
  <c r="A21" i="36"/>
  <c r="B21" i="36"/>
  <c r="C21" i="36"/>
  <c r="D21" i="36"/>
  <c r="A22" i="36"/>
  <c r="B22" i="36"/>
  <c r="C22" i="36"/>
  <c r="D22" i="36"/>
  <c r="A23" i="36"/>
  <c r="B23" i="36"/>
  <c r="C23" i="36"/>
  <c r="D23" i="36"/>
  <c r="A24" i="36"/>
  <c r="B24" i="36"/>
  <c r="C24" i="36"/>
  <c r="D24" i="36"/>
  <c r="A25" i="36"/>
  <c r="B25" i="36"/>
  <c r="C25" i="36"/>
  <c r="D25" i="36"/>
  <c r="A26" i="36"/>
  <c r="B26" i="36"/>
  <c r="C26" i="36"/>
  <c r="D26" i="36"/>
  <c r="A27" i="36"/>
  <c r="B27" i="36"/>
  <c r="C27" i="36"/>
  <c r="D27" i="36"/>
  <c r="A28" i="36"/>
  <c r="B28" i="36"/>
  <c r="C28" i="36"/>
  <c r="D28" i="36"/>
  <c r="A29" i="36"/>
  <c r="B29" i="36"/>
  <c r="C29" i="36"/>
  <c r="D29" i="36"/>
  <c r="A30" i="36"/>
  <c r="B30" i="36"/>
  <c r="C30" i="36"/>
  <c r="D30" i="36"/>
  <c r="A31" i="36"/>
  <c r="B31" i="36"/>
  <c r="C31" i="36"/>
  <c r="D31" i="36"/>
  <c r="A32" i="36"/>
  <c r="B32" i="36"/>
  <c r="C32" i="36"/>
  <c r="D32" i="36"/>
  <c r="A33" i="36"/>
  <c r="B33" i="36"/>
  <c r="C33" i="36"/>
  <c r="D33" i="36"/>
  <c r="A34" i="36"/>
  <c r="B34" i="36"/>
  <c r="C34" i="36"/>
  <c r="D34" i="36"/>
  <c r="A35" i="36"/>
  <c r="B35" i="36"/>
  <c r="C35" i="36"/>
  <c r="D35" i="36"/>
  <c r="A36" i="36"/>
  <c r="B36" i="36"/>
  <c r="C36" i="36"/>
  <c r="D36" i="36"/>
  <c r="A37" i="36"/>
  <c r="B37" i="36"/>
  <c r="C37" i="36"/>
  <c r="D37" i="36"/>
  <c r="A38" i="36"/>
  <c r="B38" i="36"/>
  <c r="C38" i="36"/>
  <c r="D38" i="36"/>
  <c r="A39" i="36"/>
  <c r="B39" i="36"/>
  <c r="C39" i="36"/>
  <c r="D39" i="36"/>
  <c r="A40" i="36"/>
  <c r="B40" i="36"/>
  <c r="C40" i="36"/>
  <c r="D40" i="36"/>
  <c r="A41" i="36"/>
  <c r="B41" i="36"/>
  <c r="C41" i="36"/>
  <c r="D41" i="36"/>
  <c r="A42" i="36"/>
  <c r="B42" i="36"/>
  <c r="C42" i="36"/>
  <c r="D42" i="36"/>
  <c r="A43" i="36"/>
  <c r="B43" i="36"/>
  <c r="C43" i="36"/>
  <c r="D43" i="36"/>
  <c r="A44" i="36"/>
  <c r="B44" i="36"/>
  <c r="C44" i="36"/>
  <c r="D44" i="36"/>
  <c r="A45" i="36"/>
  <c r="B45" i="36"/>
  <c r="C45" i="36"/>
  <c r="D45" i="36"/>
  <c r="A46" i="36"/>
  <c r="B46" i="36"/>
  <c r="C46" i="36"/>
  <c r="D46" i="36"/>
  <c r="A47" i="36"/>
  <c r="B47" i="36"/>
  <c r="C47" i="36"/>
  <c r="D47" i="36"/>
  <c r="A48" i="36"/>
  <c r="B48" i="36"/>
  <c r="C48" i="36"/>
  <c r="D48" i="36"/>
  <c r="A49" i="36"/>
  <c r="B49" i="36"/>
  <c r="C49" i="36"/>
  <c r="D49" i="36"/>
  <c r="A50" i="36"/>
  <c r="B50" i="36"/>
  <c r="C50" i="36"/>
  <c r="D50" i="36"/>
  <c r="A51" i="36"/>
  <c r="B51" i="36"/>
  <c r="C51" i="36"/>
  <c r="D51" i="36"/>
  <c r="A52" i="36"/>
  <c r="B52" i="36"/>
  <c r="C52" i="36"/>
  <c r="D52" i="36"/>
  <c r="D11" i="36"/>
  <c r="C11" i="36"/>
  <c r="B11" i="36"/>
  <c r="A11" i="36"/>
  <c r="O1" i="20"/>
  <c r="U35" i="36"/>
  <c r="U34" i="36"/>
  <c r="U45" i="36" s="1"/>
  <c r="U33" i="36"/>
  <c r="U32" i="36"/>
  <c r="U31" i="36"/>
  <c r="U30" i="36"/>
  <c r="U29" i="36"/>
  <c r="U28" i="36"/>
  <c r="U27" i="36"/>
  <c r="U26" i="36"/>
  <c r="U25" i="36"/>
  <c r="U24" i="36"/>
  <c r="U23" i="36"/>
  <c r="U22" i="36"/>
  <c r="U21" i="36"/>
  <c r="U20" i="36"/>
  <c r="U19" i="36"/>
  <c r="U18" i="36"/>
  <c r="U17" i="36"/>
  <c r="U16" i="36"/>
  <c r="U15" i="36"/>
  <c r="U14" i="36"/>
  <c r="U13" i="36"/>
  <c r="V12" i="36"/>
  <c r="V13" i="36" s="1"/>
  <c r="V14" i="36" s="1"/>
  <c r="V15" i="36" s="1"/>
  <c r="V16" i="36" s="1"/>
  <c r="V17" i="36" s="1"/>
  <c r="V18" i="36" s="1"/>
  <c r="V19" i="36" s="1"/>
  <c r="V20" i="36" s="1"/>
  <c r="V21" i="36" s="1"/>
  <c r="V22" i="36" s="1"/>
  <c r="V23" i="36" s="1"/>
  <c r="V24" i="36" s="1"/>
  <c r="V25" i="36" s="1"/>
  <c r="V26" i="36" s="1"/>
  <c r="V27" i="36" s="1"/>
  <c r="V28" i="36" s="1"/>
  <c r="V29" i="36" s="1"/>
  <c r="V30" i="36" s="1"/>
  <c r="V31" i="36" s="1"/>
  <c r="V32" i="36" s="1"/>
  <c r="V33" i="36" s="1"/>
  <c r="V34" i="36" s="1"/>
  <c r="V35" i="36" s="1"/>
  <c r="V36" i="36" s="1"/>
  <c r="V37" i="36" s="1"/>
  <c r="V38" i="36" s="1"/>
  <c r="V39" i="36" s="1"/>
  <c r="V40" i="36" s="1"/>
  <c r="V41" i="36" s="1"/>
  <c r="V42" i="36" s="1"/>
  <c r="V43" i="36" s="1"/>
  <c r="V44" i="36" s="1"/>
  <c r="V45" i="36" s="1"/>
  <c r="V46" i="36" s="1"/>
  <c r="V47" i="36" s="1"/>
  <c r="V48" i="36" s="1"/>
  <c r="V49" i="36" s="1"/>
  <c r="V50" i="36" s="1"/>
  <c r="V51" i="36" s="1"/>
  <c r="V52" i="36" s="1"/>
  <c r="U12" i="36"/>
  <c r="C6" i="36"/>
  <c r="L6" i="36" s="1"/>
  <c r="C5" i="36"/>
  <c r="L5" i="36" s="1"/>
  <c r="J3" i="36"/>
  <c r="J2" i="36"/>
  <c r="A1" i="36"/>
  <c r="J1" i="36" s="1"/>
  <c r="D52" i="35"/>
  <c r="C52" i="35"/>
  <c r="B52" i="35"/>
  <c r="A52" i="35"/>
  <c r="D51" i="35"/>
  <c r="C51" i="35"/>
  <c r="B51" i="35"/>
  <c r="A51" i="35"/>
  <c r="D50" i="35"/>
  <c r="C50" i="35"/>
  <c r="B50" i="35"/>
  <c r="A50" i="35"/>
  <c r="D49" i="35"/>
  <c r="C49" i="35"/>
  <c r="B49" i="35"/>
  <c r="A49" i="35"/>
  <c r="D48" i="35"/>
  <c r="C48" i="35"/>
  <c r="B48" i="35"/>
  <c r="A48" i="35"/>
  <c r="D47" i="35"/>
  <c r="C47" i="35"/>
  <c r="B47" i="35"/>
  <c r="A47" i="35"/>
  <c r="D46" i="35"/>
  <c r="C46" i="35"/>
  <c r="B46" i="35"/>
  <c r="A46" i="35"/>
  <c r="D45" i="35"/>
  <c r="C45" i="35"/>
  <c r="B45" i="35"/>
  <c r="A45" i="35"/>
  <c r="D44" i="35"/>
  <c r="C44" i="35"/>
  <c r="B44" i="35"/>
  <c r="A44" i="35"/>
  <c r="D43" i="35"/>
  <c r="C43" i="35"/>
  <c r="B43" i="35"/>
  <c r="A43" i="35"/>
  <c r="D42" i="35"/>
  <c r="C42" i="35"/>
  <c r="B42" i="35"/>
  <c r="A42" i="35"/>
  <c r="D41" i="35"/>
  <c r="C41" i="35"/>
  <c r="B41" i="35"/>
  <c r="A41" i="35"/>
  <c r="D40" i="35"/>
  <c r="C40" i="35"/>
  <c r="B40" i="35"/>
  <c r="A40" i="35"/>
  <c r="D39" i="35"/>
  <c r="C39" i="35"/>
  <c r="B39" i="35"/>
  <c r="A39" i="35"/>
  <c r="D38" i="35"/>
  <c r="C38" i="35"/>
  <c r="B38" i="35"/>
  <c r="A38" i="35"/>
  <c r="D37" i="35"/>
  <c r="C37" i="35"/>
  <c r="B37" i="35"/>
  <c r="A37" i="35"/>
  <c r="D36" i="35"/>
  <c r="C36" i="35"/>
  <c r="B36" i="35"/>
  <c r="A36" i="35"/>
  <c r="D35" i="35"/>
  <c r="C35" i="35"/>
  <c r="B35" i="35"/>
  <c r="A35" i="35"/>
  <c r="U34" i="35"/>
  <c r="U43" i="35" s="1"/>
  <c r="D34" i="35"/>
  <c r="C34" i="35"/>
  <c r="B34" i="35"/>
  <c r="A34" i="35"/>
  <c r="U33" i="35"/>
  <c r="D33" i="35"/>
  <c r="C33" i="35"/>
  <c r="B33" i="35"/>
  <c r="A33" i="35"/>
  <c r="U32" i="35"/>
  <c r="D32" i="35"/>
  <c r="C32" i="35"/>
  <c r="B32" i="35"/>
  <c r="A32" i="35"/>
  <c r="U31" i="35"/>
  <c r="D31" i="35"/>
  <c r="C31" i="35"/>
  <c r="B31" i="35"/>
  <c r="A31" i="35"/>
  <c r="U30" i="35"/>
  <c r="D30" i="35"/>
  <c r="C30" i="35"/>
  <c r="B30" i="35"/>
  <c r="A30" i="35"/>
  <c r="U29" i="35"/>
  <c r="D29" i="35"/>
  <c r="C29" i="35"/>
  <c r="B29" i="35"/>
  <c r="A29" i="35"/>
  <c r="U28" i="35"/>
  <c r="D28" i="35"/>
  <c r="C28" i="35"/>
  <c r="B28" i="35"/>
  <c r="A28" i="35"/>
  <c r="U27" i="35"/>
  <c r="D27" i="35"/>
  <c r="C27" i="35"/>
  <c r="B27" i="35"/>
  <c r="A27" i="35"/>
  <c r="U26" i="35"/>
  <c r="D26" i="35"/>
  <c r="C26" i="35"/>
  <c r="B26" i="35"/>
  <c r="A26" i="35"/>
  <c r="U25" i="35"/>
  <c r="D25" i="35"/>
  <c r="C25" i="35"/>
  <c r="B25" i="35"/>
  <c r="A25" i="35"/>
  <c r="U24" i="35"/>
  <c r="D24" i="35"/>
  <c r="C24" i="35"/>
  <c r="B24" i="35"/>
  <c r="A24" i="35"/>
  <c r="U23" i="35"/>
  <c r="D23" i="35"/>
  <c r="C23" i="35"/>
  <c r="B23" i="35"/>
  <c r="A23" i="35"/>
  <c r="U22" i="35"/>
  <c r="D22" i="35"/>
  <c r="C22" i="35"/>
  <c r="B22" i="35"/>
  <c r="A22" i="35"/>
  <c r="U21" i="35"/>
  <c r="D21" i="35"/>
  <c r="C21" i="35"/>
  <c r="B21" i="35"/>
  <c r="A21" i="35"/>
  <c r="U20" i="35"/>
  <c r="D20" i="35"/>
  <c r="C20" i="35"/>
  <c r="B20" i="35"/>
  <c r="A20" i="35"/>
  <c r="U19" i="35"/>
  <c r="D19" i="35"/>
  <c r="C19" i="35"/>
  <c r="B19" i="35"/>
  <c r="A19" i="35"/>
  <c r="U18" i="35"/>
  <c r="D18" i="35"/>
  <c r="C18" i="35"/>
  <c r="B18" i="35"/>
  <c r="A18" i="35"/>
  <c r="U17" i="35"/>
  <c r="D17" i="35"/>
  <c r="C17" i="35"/>
  <c r="B17" i="35"/>
  <c r="A17" i="35"/>
  <c r="U16" i="35"/>
  <c r="D16" i="35"/>
  <c r="C16" i="35"/>
  <c r="B16" i="35"/>
  <c r="A16" i="35"/>
  <c r="U15" i="35"/>
  <c r="D15" i="35"/>
  <c r="C15" i="35"/>
  <c r="B15" i="35"/>
  <c r="A15" i="35"/>
  <c r="U14" i="35"/>
  <c r="D14" i="35"/>
  <c r="C14" i="35"/>
  <c r="B14" i="35"/>
  <c r="A14" i="35"/>
  <c r="U13" i="35"/>
  <c r="D13" i="35"/>
  <c r="C13" i="35"/>
  <c r="B13" i="35"/>
  <c r="A13" i="35"/>
  <c r="V12" i="35"/>
  <c r="V13" i="35" s="1"/>
  <c r="V14" i="35" s="1"/>
  <c r="V15" i="35" s="1"/>
  <c r="V16" i="35" s="1"/>
  <c r="V17" i="35" s="1"/>
  <c r="V18" i="35" s="1"/>
  <c r="V19" i="35" s="1"/>
  <c r="V20" i="35" s="1"/>
  <c r="V21" i="35" s="1"/>
  <c r="V22" i="35" s="1"/>
  <c r="V23" i="35" s="1"/>
  <c r="V24" i="35" s="1"/>
  <c r="V25" i="35" s="1"/>
  <c r="V26" i="35" s="1"/>
  <c r="V27" i="35" s="1"/>
  <c r="V28" i="35" s="1"/>
  <c r="V29" i="35" s="1"/>
  <c r="V30" i="35" s="1"/>
  <c r="V31" i="35" s="1"/>
  <c r="V32" i="35" s="1"/>
  <c r="V33" i="35" s="1"/>
  <c r="V34" i="35" s="1"/>
  <c r="V35" i="35" s="1"/>
  <c r="V36" i="35" s="1"/>
  <c r="V37" i="35" s="1"/>
  <c r="V38" i="35" s="1"/>
  <c r="V39" i="35" s="1"/>
  <c r="V40" i="35" s="1"/>
  <c r="V41" i="35" s="1"/>
  <c r="V42" i="35" s="1"/>
  <c r="V43" i="35" s="1"/>
  <c r="V44" i="35" s="1"/>
  <c r="V45" i="35" s="1"/>
  <c r="V46" i="35" s="1"/>
  <c r="V47" i="35" s="1"/>
  <c r="V48" i="35" s="1"/>
  <c r="V49" i="35" s="1"/>
  <c r="V50" i="35" s="1"/>
  <c r="V51" i="35" s="1"/>
  <c r="V52" i="35" s="1"/>
  <c r="U12" i="35"/>
  <c r="D12" i="35"/>
  <c r="C12" i="35"/>
  <c r="B12" i="35"/>
  <c r="A12" i="35"/>
  <c r="D11" i="35"/>
  <c r="C11" i="35"/>
  <c r="B11" i="35"/>
  <c r="A11" i="35"/>
  <c r="C6" i="35"/>
  <c r="L6" i="35" s="1"/>
  <c r="C5" i="35"/>
  <c r="L5" i="35" s="1"/>
  <c r="J3" i="35"/>
  <c r="J2" i="35"/>
  <c r="A1" i="35"/>
  <c r="J1" i="35" s="1"/>
  <c r="A46" i="34"/>
  <c r="A47" i="34"/>
  <c r="A48" i="34"/>
  <c r="A49" i="34"/>
  <c r="A50" i="34"/>
  <c r="A51" i="34"/>
  <c r="A52" i="34"/>
  <c r="B12" i="34"/>
  <c r="C12" i="34"/>
  <c r="D12" i="34"/>
  <c r="B13" i="34"/>
  <c r="C13" i="34"/>
  <c r="D13" i="34"/>
  <c r="B14" i="34"/>
  <c r="C14" i="34"/>
  <c r="D14" i="34"/>
  <c r="B15" i="34"/>
  <c r="C15" i="34"/>
  <c r="D15" i="34"/>
  <c r="B16" i="34"/>
  <c r="C16" i="34"/>
  <c r="D16" i="34"/>
  <c r="B17" i="34"/>
  <c r="C17" i="34"/>
  <c r="D17" i="34"/>
  <c r="B18" i="34"/>
  <c r="C18" i="34"/>
  <c r="D18" i="34"/>
  <c r="B19" i="34"/>
  <c r="C19" i="34"/>
  <c r="D19" i="34"/>
  <c r="B20" i="34"/>
  <c r="C20" i="34"/>
  <c r="D20" i="34"/>
  <c r="B21" i="34"/>
  <c r="C21" i="34"/>
  <c r="D21" i="34"/>
  <c r="B22" i="34"/>
  <c r="C22" i="34"/>
  <c r="D22" i="34"/>
  <c r="B23" i="34"/>
  <c r="C23" i="34"/>
  <c r="D23" i="34"/>
  <c r="B24" i="34"/>
  <c r="C24" i="34"/>
  <c r="D24" i="34"/>
  <c r="B25" i="34"/>
  <c r="C25" i="34"/>
  <c r="D25" i="34"/>
  <c r="B26" i="34"/>
  <c r="C26" i="34"/>
  <c r="D26" i="34"/>
  <c r="B27" i="34"/>
  <c r="C27" i="34"/>
  <c r="D27" i="34"/>
  <c r="B28" i="34"/>
  <c r="C28" i="34"/>
  <c r="D28" i="34"/>
  <c r="B29" i="34"/>
  <c r="C29" i="34"/>
  <c r="D29" i="34"/>
  <c r="B30" i="34"/>
  <c r="C30" i="34"/>
  <c r="D30" i="34"/>
  <c r="B31" i="34"/>
  <c r="C31" i="34"/>
  <c r="D31" i="34"/>
  <c r="B32" i="34"/>
  <c r="C32" i="34"/>
  <c r="D32" i="34"/>
  <c r="B33" i="34"/>
  <c r="C33" i="34"/>
  <c r="D33" i="34"/>
  <c r="B34" i="34"/>
  <c r="C34" i="34"/>
  <c r="D34" i="34"/>
  <c r="B35" i="34"/>
  <c r="C35" i="34"/>
  <c r="D35" i="34"/>
  <c r="B36" i="34"/>
  <c r="C36" i="34"/>
  <c r="D36" i="34"/>
  <c r="B37" i="34"/>
  <c r="C37" i="34"/>
  <c r="D37" i="34"/>
  <c r="B38" i="34"/>
  <c r="C38" i="34"/>
  <c r="D38" i="34"/>
  <c r="B39" i="34"/>
  <c r="C39" i="34"/>
  <c r="D39" i="34"/>
  <c r="B40" i="34"/>
  <c r="C40" i="34"/>
  <c r="D40" i="34"/>
  <c r="B41" i="34"/>
  <c r="C41" i="34"/>
  <c r="D41" i="34"/>
  <c r="B42" i="34"/>
  <c r="C42" i="34"/>
  <c r="D42" i="34"/>
  <c r="B43" i="34"/>
  <c r="C43" i="34"/>
  <c r="D43" i="34"/>
  <c r="B44" i="34"/>
  <c r="C44" i="34"/>
  <c r="D44" i="34"/>
  <c r="B45" i="34"/>
  <c r="C45" i="34"/>
  <c r="D45" i="34"/>
  <c r="B46" i="34"/>
  <c r="C46" i="34"/>
  <c r="D46" i="34"/>
  <c r="B47" i="34"/>
  <c r="C47" i="34"/>
  <c r="D47" i="34"/>
  <c r="B48" i="34"/>
  <c r="C48" i="34"/>
  <c r="D48" i="34"/>
  <c r="B49" i="34"/>
  <c r="C49" i="34"/>
  <c r="D49" i="34"/>
  <c r="B50" i="34"/>
  <c r="C50" i="34"/>
  <c r="D50" i="34"/>
  <c r="B51" i="34"/>
  <c r="C51" i="34"/>
  <c r="D51" i="34"/>
  <c r="B52" i="34"/>
  <c r="C52" i="34"/>
  <c r="D52" i="34"/>
  <c r="D11" i="34"/>
  <c r="C11" i="34"/>
  <c r="B11" i="34"/>
  <c r="C6" i="34"/>
  <c r="L6" i="34" s="1"/>
  <c r="C5" i="34"/>
  <c r="L5" i="34" s="1"/>
  <c r="AC52" i="11"/>
  <c r="AE52" i="11"/>
  <c r="AF56" i="11"/>
  <c r="AE56" i="11"/>
  <c r="AE53" i="11"/>
  <c r="AF53" i="11"/>
  <c r="AE55" i="11"/>
  <c r="AF55" i="11"/>
  <c r="AE57" i="11"/>
  <c r="AF57" i="11"/>
  <c r="AF58" i="11"/>
  <c r="P51" i="11"/>
  <c r="Q51" i="11"/>
  <c r="R51" i="11"/>
  <c r="P52" i="11"/>
  <c r="Q52" i="11"/>
  <c r="R52" i="11"/>
  <c r="P53" i="11"/>
  <c r="Q53" i="11"/>
  <c r="R53" i="11"/>
  <c r="P54" i="11"/>
  <c r="Q54" i="11"/>
  <c r="R54" i="11"/>
  <c r="P55" i="11"/>
  <c r="Q55" i="11"/>
  <c r="R55" i="11"/>
  <c r="P56" i="11"/>
  <c r="Q56" i="11"/>
  <c r="R56" i="11"/>
  <c r="P57" i="11"/>
  <c r="Q57" i="11"/>
  <c r="R57" i="11"/>
  <c r="P58" i="11"/>
  <c r="Q58" i="11"/>
  <c r="R58" i="11"/>
  <c r="O52" i="11"/>
  <c r="O53" i="11"/>
  <c r="O54" i="11"/>
  <c r="O55" i="11"/>
  <c r="O56" i="11"/>
  <c r="O57" i="11"/>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11" i="34"/>
  <c r="A1" i="34"/>
  <c r="J1" i="34" s="1"/>
  <c r="U34" i="34"/>
  <c r="U43" i="34" s="1"/>
  <c r="U33" i="34"/>
  <c r="U32" i="34"/>
  <c r="U31" i="34"/>
  <c r="U30" i="34"/>
  <c r="U29" i="34"/>
  <c r="U28" i="34"/>
  <c r="U27" i="34"/>
  <c r="U26" i="34"/>
  <c r="U25" i="34"/>
  <c r="U24" i="34"/>
  <c r="U23" i="34"/>
  <c r="U22" i="34"/>
  <c r="U21" i="34"/>
  <c r="U20" i="34"/>
  <c r="U19" i="34"/>
  <c r="U18" i="34"/>
  <c r="U17" i="34"/>
  <c r="U16" i="34"/>
  <c r="U15" i="34"/>
  <c r="U14" i="34"/>
  <c r="U13" i="34"/>
  <c r="V12" i="34"/>
  <c r="V13" i="34" s="1"/>
  <c r="V14" i="34" s="1"/>
  <c r="V15" i="34" s="1"/>
  <c r="V16" i="34" s="1"/>
  <c r="V17" i="34" s="1"/>
  <c r="V18" i="34" s="1"/>
  <c r="V19" i="34" s="1"/>
  <c r="V20" i="34" s="1"/>
  <c r="V21" i="34" s="1"/>
  <c r="V22" i="34" s="1"/>
  <c r="V23" i="34" s="1"/>
  <c r="V24" i="34" s="1"/>
  <c r="V25" i="34" s="1"/>
  <c r="V26" i="34" s="1"/>
  <c r="V27" i="34" s="1"/>
  <c r="V28" i="34" s="1"/>
  <c r="V29" i="34" s="1"/>
  <c r="V30" i="34" s="1"/>
  <c r="V31" i="34" s="1"/>
  <c r="V32" i="34" s="1"/>
  <c r="V33" i="34" s="1"/>
  <c r="V34" i="34" s="1"/>
  <c r="V35" i="34" s="1"/>
  <c r="V36" i="34" s="1"/>
  <c r="V37" i="34" s="1"/>
  <c r="V38" i="34" s="1"/>
  <c r="V39" i="34" s="1"/>
  <c r="V40" i="34" s="1"/>
  <c r="V41" i="34" s="1"/>
  <c r="V42" i="34" s="1"/>
  <c r="V43" i="34" s="1"/>
  <c r="V44" i="34" s="1"/>
  <c r="V45" i="34" s="1"/>
  <c r="V46" i="34" s="1"/>
  <c r="V47" i="34" s="1"/>
  <c r="V48" i="34" s="1"/>
  <c r="V49" i="34" s="1"/>
  <c r="V50" i="34" s="1"/>
  <c r="V51" i="34" s="1"/>
  <c r="V52" i="34" s="1"/>
  <c r="U12" i="34"/>
  <c r="J3" i="34"/>
  <c r="J2" i="34"/>
  <c r="U44" i="35" l="1"/>
  <c r="U39" i="36"/>
  <c r="U40" i="35"/>
  <c r="U51" i="35" s="1"/>
  <c r="U40" i="34"/>
  <c r="U51" i="34" s="1"/>
  <c r="U35" i="35"/>
  <c r="U43" i="36"/>
  <c r="AF52" i="11"/>
  <c r="AF54" i="11"/>
  <c r="AD52" i="11"/>
  <c r="AE58" i="11"/>
  <c r="AE54" i="11"/>
  <c r="U38" i="36"/>
  <c r="U42" i="36"/>
  <c r="U52" i="36" s="1"/>
  <c r="U36" i="36"/>
  <c r="U40" i="36"/>
  <c r="U44" i="36"/>
  <c r="U37" i="36"/>
  <c r="U41" i="36"/>
  <c r="U36" i="35"/>
  <c r="U47" i="35" s="1"/>
  <c r="U37" i="34"/>
  <c r="U45" i="34"/>
  <c r="U41" i="34"/>
  <c r="U36" i="34"/>
  <c r="U47" i="34" s="1"/>
  <c r="U44" i="34"/>
  <c r="U37" i="35"/>
  <c r="U41" i="35"/>
  <c r="U45" i="35"/>
  <c r="U38" i="35"/>
  <c r="U42" i="35"/>
  <c r="U39" i="35"/>
  <c r="U38" i="34"/>
  <c r="U42" i="34"/>
  <c r="U50" i="34"/>
  <c r="U35" i="34"/>
  <c r="U39" i="34"/>
  <c r="O1" i="11"/>
  <c r="U50" i="35" l="1"/>
  <c r="U46" i="35"/>
  <c r="U46" i="34"/>
  <c r="U51" i="36"/>
  <c r="U50" i="36"/>
  <c r="U47" i="36"/>
  <c r="U46" i="36"/>
  <c r="U49" i="36"/>
  <c r="U48" i="36"/>
  <c r="U49" i="35"/>
  <c r="U48" i="35"/>
  <c r="U52" i="35"/>
  <c r="U52" i="34"/>
  <c r="U49" i="34"/>
  <c r="U48" i="34"/>
  <c r="O7" i="20" l="1"/>
  <c r="T18" i="20"/>
  <c r="E11" i="37" s="1"/>
  <c r="R18" i="20" l="1"/>
  <c r="Q18" i="20"/>
  <c r="P18" i="20"/>
  <c r="O18" i="20"/>
  <c r="R16" i="20"/>
  <c r="Q16" i="20"/>
  <c r="P16" i="20"/>
  <c r="O16" i="20"/>
  <c r="Q10" i="20"/>
  <c r="O10" i="20"/>
  <c r="Q9" i="20"/>
  <c r="O9" i="20"/>
  <c r="O6" i="20"/>
  <c r="O5" i="20"/>
  <c r="O4" i="20"/>
  <c r="O3" i="20"/>
  <c r="O2" i="20"/>
  <c r="Q18" i="11"/>
  <c r="R18" i="11"/>
  <c r="Q19" i="11"/>
  <c r="R19" i="11"/>
  <c r="Q20" i="11"/>
  <c r="R20" i="11"/>
  <c r="Q21" i="11"/>
  <c r="R21" i="11"/>
  <c r="Q22" i="11"/>
  <c r="R22" i="11"/>
  <c r="Q23" i="11"/>
  <c r="R23" i="11"/>
  <c r="Q24" i="11"/>
  <c r="R24" i="11"/>
  <c r="Q25" i="11"/>
  <c r="R25" i="11"/>
  <c r="Q26" i="11"/>
  <c r="R26" i="11"/>
  <c r="Q27" i="11"/>
  <c r="R27" i="11"/>
  <c r="Q28" i="11"/>
  <c r="R28" i="11"/>
  <c r="Q29" i="11"/>
  <c r="R29" i="11"/>
  <c r="Q30" i="11"/>
  <c r="R30" i="11"/>
  <c r="Q31" i="11"/>
  <c r="R31" i="11"/>
  <c r="Q32" i="11"/>
  <c r="R32" i="11"/>
  <c r="Q33" i="11"/>
  <c r="R33" i="11"/>
  <c r="Q34" i="11"/>
  <c r="R34" i="11"/>
  <c r="Q35" i="11"/>
  <c r="R35" i="11"/>
  <c r="Q36" i="11"/>
  <c r="R36" i="11"/>
  <c r="Q37" i="11"/>
  <c r="R37" i="11"/>
  <c r="Q38" i="11"/>
  <c r="R38" i="11"/>
  <c r="Q39" i="11"/>
  <c r="R39" i="11"/>
  <c r="Q40" i="11"/>
  <c r="R40" i="11"/>
  <c r="Q41" i="11"/>
  <c r="R41" i="11"/>
  <c r="Q42" i="11"/>
  <c r="R42" i="11"/>
  <c r="Q43" i="11"/>
  <c r="R43" i="11"/>
  <c r="Q44" i="11"/>
  <c r="R44" i="11"/>
  <c r="Q45" i="11"/>
  <c r="R45" i="11"/>
  <c r="Q46" i="11"/>
  <c r="R46" i="11"/>
  <c r="Q47" i="11"/>
  <c r="R47" i="11"/>
  <c r="Q48" i="11"/>
  <c r="R48" i="11"/>
  <c r="Q49" i="11"/>
  <c r="R49" i="11"/>
  <c r="Q50" i="11"/>
  <c r="R50" i="11"/>
  <c r="R17" i="11"/>
  <c r="Q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17" i="11"/>
  <c r="V35" i="20" l="1"/>
  <c r="V23" i="20"/>
  <c r="W23" i="20"/>
  <c r="V47" i="20"/>
  <c r="V41" i="20"/>
  <c r="V29" i="20"/>
  <c r="V53" i="20"/>
  <c r="Q9" i="11"/>
  <c r="Q8" i="11"/>
  <c r="O3" i="11"/>
  <c r="O4" i="11"/>
  <c r="O5" i="11"/>
  <c r="O6" i="11"/>
  <c r="O8" i="11"/>
  <c r="O9" i="11"/>
  <c r="O2"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8" i="11"/>
  <c r="R15" i="11"/>
  <c r="Q15" i="11"/>
  <c r="P15" i="11"/>
  <c r="O17" i="11"/>
  <c r="O15" i="11"/>
  <c r="AA47" i="20" l="1"/>
  <c r="AA29" i="20"/>
  <c r="AA35" i="20"/>
  <c r="AA41" i="20"/>
  <c r="AA23" i="20"/>
  <c r="AB23" i="20"/>
  <c r="AA53" i="20"/>
  <c r="AF51" i="11"/>
  <c r="AE51" i="11"/>
  <c r="AF50" i="11"/>
  <c r="AE50" i="11"/>
  <c r="AF49" i="11"/>
  <c r="AE49" i="11"/>
  <c r="AF48" i="11"/>
  <c r="AE48" i="11"/>
  <c r="AF47" i="11"/>
  <c r="AE47" i="11"/>
  <c r="AF45" i="11"/>
  <c r="AE45" i="11"/>
  <c r="AF44" i="11"/>
  <c r="AE44" i="11"/>
  <c r="AF43" i="11"/>
  <c r="AF22" i="11" l="1"/>
  <c r="AF29" i="11"/>
  <c r="AE36" i="11"/>
  <c r="AF39" i="11"/>
  <c r="AF25" i="11"/>
  <c r="AE30" i="11"/>
  <c r="AF35" i="11"/>
  <c r="AE26" i="11"/>
  <c r="AE23" i="11"/>
  <c r="AF26" i="11"/>
  <c r="AE27" i="11"/>
  <c r="AF30" i="11"/>
  <c r="AE31" i="11"/>
  <c r="AE33" i="11"/>
  <c r="AE32" i="11"/>
  <c r="AF36" i="11"/>
  <c r="AE37" i="11"/>
  <c r="AD40" i="11"/>
  <c r="AF40" i="11"/>
  <c r="AE41" i="11"/>
  <c r="AC46" i="11"/>
  <c r="AE46" i="11"/>
  <c r="AC40" i="11"/>
  <c r="AE40" i="11"/>
  <c r="AF23" i="11"/>
  <c r="AE24" i="11"/>
  <c r="AF27" i="11"/>
  <c r="AE28" i="11"/>
  <c r="AF31" i="11"/>
  <c r="AF33" i="11"/>
  <c r="AF32" i="11"/>
  <c r="AE34" i="11"/>
  <c r="AF37" i="11"/>
  <c r="AE38" i="11"/>
  <c r="AF41" i="11"/>
  <c r="AE42" i="11"/>
  <c r="AD46" i="11"/>
  <c r="AF46" i="11"/>
  <c r="AF24" i="11"/>
  <c r="AE25" i="11"/>
  <c r="AF28" i="11"/>
  <c r="AE29" i="11"/>
  <c r="AD34" i="11"/>
  <c r="AF34" i="11"/>
  <c r="AE35" i="11"/>
  <c r="AF38" i="11"/>
  <c r="AE39" i="11"/>
  <c r="AF42" i="11"/>
  <c r="AE43" i="11"/>
  <c r="AE22" i="11"/>
  <c r="AC34" i="11"/>
  <c r="AD28" i="11"/>
  <c r="AC28" i="11"/>
  <c r="AC22" i="11"/>
  <c r="AD2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s>
  <commentList>
    <comment ref="U15" authorId="0" shapeId="0" xr:uid="{00000000-0006-0000-0000-000001000000}">
      <text>
        <r>
          <rPr>
            <b/>
            <sz val="11"/>
            <color indexed="81"/>
            <rFont val="Verdana"/>
            <family val="2"/>
            <charset val="161"/>
          </rPr>
          <t>1st duplicate</t>
        </r>
      </text>
    </comment>
    <comment ref="AB15" authorId="0" shapeId="0" xr:uid="{00000000-0006-0000-0000-000002000000}">
      <text>
        <r>
          <rPr>
            <b/>
            <sz val="11"/>
            <color indexed="81"/>
            <rFont val="Verdana"/>
            <family val="2"/>
            <charset val="161"/>
          </rPr>
          <t>1st duplicate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Έφη</author>
    <author>user1</author>
  </authors>
  <commentList>
    <comment ref="T16" authorId="0" shapeId="0" xr:uid="{00000000-0006-0000-0300-000001000000}">
      <text>
        <r>
          <rPr>
            <b/>
            <sz val="11"/>
            <color indexed="81"/>
            <rFont val="Verdana"/>
            <family val="2"/>
            <charset val="161"/>
          </rPr>
          <t>1st duplicate</t>
        </r>
      </text>
    </comment>
    <comment ref="U16" authorId="1" shapeId="0" xr:uid="{00000000-0006-0000-0300-000002000000}">
      <text>
        <r>
          <rPr>
            <b/>
            <sz val="11"/>
            <color indexed="81"/>
            <rFont val="Verdana"/>
            <family val="2"/>
            <charset val="161"/>
          </rPr>
          <t>1st duplicate</t>
        </r>
      </text>
    </comment>
    <comment ref="Y16" authorId="0" shapeId="0" xr:uid="{00000000-0006-0000-0300-000003000000}">
      <text>
        <r>
          <rPr>
            <b/>
            <sz val="11"/>
            <color indexed="81"/>
            <rFont val="Verdana"/>
            <family val="2"/>
            <charset val="161"/>
          </rPr>
          <t>1st duplicate</t>
        </r>
      </text>
    </comment>
    <comment ref="Z16" authorId="1" shapeId="0" xr:uid="{00000000-0006-0000-0300-000004000000}">
      <text>
        <r>
          <rPr>
            <b/>
            <sz val="11"/>
            <color indexed="81"/>
            <rFont val="Verdana"/>
            <family val="2"/>
            <charset val="161"/>
          </rPr>
          <t>1st duplicate</t>
        </r>
      </text>
    </comment>
  </commentList>
</comments>
</file>

<file path=xl/sharedStrings.xml><?xml version="1.0" encoding="utf-8"?>
<sst xmlns="http://schemas.openxmlformats.org/spreadsheetml/2006/main" count="267" uniqueCount="135">
  <si>
    <t>INSTRUCTIONS</t>
  </si>
  <si>
    <t>TASTER'S NAME</t>
  </si>
  <si>
    <t>TASTER'S CODE</t>
  </si>
  <si>
    <t>FRUITY</t>
  </si>
  <si>
    <t xml:space="preserve">BATCH MODE </t>
  </si>
  <si>
    <t>A/A</t>
  </si>
  <si>
    <t>Analysis
Date</t>
  </si>
  <si>
    <t>Sample
Number</t>
  </si>
  <si>
    <t>Category</t>
  </si>
  <si>
    <t>Attribute</t>
  </si>
  <si>
    <t>Score-1
Taster</t>
  </si>
  <si>
    <t>Median-1
Panel</t>
  </si>
  <si>
    <t>Score-2
Taster</t>
  </si>
  <si>
    <t>Median-2
Panel</t>
  </si>
  <si>
    <t>warning limit</t>
  </si>
  <si>
    <t>action limit</t>
  </si>
  <si>
    <t>DNtF</t>
  </si>
  <si>
    <t>PANEL SUPERVISOR</t>
  </si>
  <si>
    <t>TECHICAL MANAGER</t>
  </si>
  <si>
    <t>VOO</t>
  </si>
  <si>
    <t>RANCID</t>
  </si>
  <si>
    <t>PNtF</t>
  </si>
  <si>
    <t>CONTINUOUS MODE</t>
  </si>
  <si>
    <r>
      <t xml:space="preserve">The precision or deviation numbers can be calculated in batch mode, if the number of analysed duplicate samples is between 6-10, or in continuous mode for number of samples </t>
    </r>
    <r>
      <rPr>
        <sz val="11"/>
        <color theme="1"/>
        <rFont val="Verdana"/>
        <family val="2"/>
        <charset val="161"/>
      </rPr>
      <t>≥6.</t>
    </r>
  </si>
  <si>
    <r>
      <t>Score-2
Taster (x</t>
    </r>
    <r>
      <rPr>
        <b/>
        <vertAlign val="subscript"/>
        <sz val="11"/>
        <rFont val="Verdana"/>
        <family val="2"/>
        <charset val="161"/>
      </rPr>
      <t>i,2</t>
    </r>
    <r>
      <rPr>
        <b/>
        <sz val="11"/>
        <rFont val="Verdana"/>
        <family val="2"/>
        <charset val="161"/>
      </rPr>
      <t>)</t>
    </r>
  </si>
  <si>
    <r>
      <t>Score-1
Taster (x</t>
    </r>
    <r>
      <rPr>
        <b/>
        <vertAlign val="subscript"/>
        <sz val="11"/>
        <rFont val="Verdana"/>
        <family val="2"/>
        <charset val="161"/>
      </rPr>
      <t>i,1</t>
    </r>
    <r>
      <rPr>
        <b/>
        <sz val="11"/>
        <rFont val="Verdana"/>
        <family val="2"/>
        <charset val="161"/>
      </rPr>
      <t>)</t>
    </r>
  </si>
  <si>
    <r>
      <t>"TRUE" VALUE (TMe</t>
    </r>
    <r>
      <rPr>
        <b/>
        <vertAlign val="subscript"/>
        <sz val="11"/>
        <rFont val="Verdana"/>
        <family val="2"/>
        <charset val="161"/>
      </rPr>
      <t>i</t>
    </r>
    <r>
      <rPr>
        <b/>
        <sz val="11"/>
        <rFont val="Verdana"/>
        <family val="2"/>
        <charset val="161"/>
      </rPr>
      <t>)</t>
    </r>
  </si>
  <si>
    <t>S</t>
  </si>
  <si>
    <t>Please, fill in only the cells with yellow color. The orange color cells include formulae.</t>
  </si>
  <si>
    <t>LOWER ACTION LIMIT</t>
  </si>
  <si>
    <t>LOWER WARNING LIMIT</t>
  </si>
  <si>
    <t>CENTRAL VALUE</t>
  </si>
  <si>
    <t>UPPER WARNING LIMIT</t>
  </si>
  <si>
    <t>UPPER ACTION LIMIT</t>
  </si>
  <si>
    <t>ACCEPTANCE CRITERIA:</t>
  </si>
  <si>
    <r>
      <t xml:space="preserve">The deviation number can be calculated in batch mode, if the number of analysed duplicate samples is between 6-10, or in continuous mode for number of samples </t>
    </r>
    <r>
      <rPr>
        <sz val="11"/>
        <color theme="1"/>
        <rFont val="Verdana"/>
        <family val="2"/>
        <charset val="161"/>
      </rPr>
      <t>≥6.</t>
    </r>
  </si>
  <si>
    <t>CHARTS OF DEVIATION NUMBER</t>
  </si>
  <si>
    <t>CHARTS OF Z-SCORE</t>
  </si>
  <si>
    <t>kind of defect</t>
  </si>
  <si>
    <t>CHARTS OF PRECISION NUMBER</t>
  </si>
  <si>
    <t xml:space="preserve">PRECISION &amp; DEVIATION NUMBERS OF THE TASTER  CALCULATED BY USING DUPLICATE ANALYSIS </t>
  </si>
  <si>
    <r>
      <t>PRECISION NUMBER</t>
    </r>
    <r>
      <rPr>
        <b/>
        <vertAlign val="subscript"/>
        <sz val="10"/>
        <rFont val="Verdana"/>
        <family val="2"/>
        <charset val="161"/>
      </rPr>
      <t xml:space="preserve">fruity  </t>
    </r>
    <r>
      <rPr>
        <b/>
        <sz val="10"/>
        <rFont val="Verdana"/>
        <family val="2"/>
        <charset val="161"/>
      </rPr>
      <t>(≤2.00)</t>
    </r>
  </si>
  <si>
    <r>
      <t>DEVIATION NUMBER</t>
    </r>
    <r>
      <rPr>
        <b/>
        <vertAlign val="subscript"/>
        <sz val="10"/>
        <rFont val="Verdana"/>
        <family val="2"/>
        <charset val="161"/>
      </rPr>
      <t xml:space="preserve">fruity  </t>
    </r>
    <r>
      <rPr>
        <b/>
        <sz val="10"/>
        <rFont val="Verdana"/>
        <family val="2"/>
        <charset val="161"/>
      </rPr>
      <t>(≤2.00)</t>
    </r>
  </si>
  <si>
    <r>
      <t>PRECISION NUMBER</t>
    </r>
    <r>
      <rPr>
        <b/>
        <vertAlign val="subscript"/>
        <sz val="10"/>
        <rFont val="Verdana"/>
        <family val="2"/>
        <charset val="161"/>
      </rPr>
      <t xml:space="preserve">defect </t>
    </r>
    <r>
      <rPr>
        <b/>
        <sz val="10"/>
        <rFont val="Verdana"/>
        <family val="2"/>
        <charset val="161"/>
      </rPr>
      <t xml:space="preserve"> (≤2.00)</t>
    </r>
  </si>
  <si>
    <r>
      <t>DEVIATION NUMBER</t>
    </r>
    <r>
      <rPr>
        <b/>
        <vertAlign val="subscript"/>
        <sz val="10"/>
        <rFont val="Verdana"/>
        <family val="2"/>
        <charset val="161"/>
      </rPr>
      <t xml:space="preserve">defect  </t>
    </r>
    <r>
      <rPr>
        <b/>
        <sz val="10"/>
        <rFont val="Verdana"/>
        <family val="2"/>
        <charset val="161"/>
      </rPr>
      <t>(≤2.00)</t>
    </r>
  </si>
  <si>
    <t xml:space="preserve">DEVIATION NUMBER &amp; Z-SCORE OF THE TASTER CALCULATED BY USING ANALYSIS OF REFERENCE SAMPLES </t>
  </si>
  <si>
    <t>DNtf</t>
  </si>
  <si>
    <t>DNtd</t>
  </si>
  <si>
    <t xml:space="preserve">PRECISION NUMBER OF THE TASTER CALCULATED BY USING DUPLICATE ANALYSIS </t>
  </si>
  <si>
    <t xml:space="preserve">PNt fruity  </t>
  </si>
  <si>
    <t>PNt defect</t>
  </si>
  <si>
    <t>PNt ≤2.00</t>
  </si>
  <si>
    <t xml:space="preserve">DEVIATION NUMBER OF THE TASTER CALCULATED BY USING DUPLICATE ANALYSIS </t>
  </si>
  <si>
    <t xml:space="preserve">DNt fruity  </t>
  </si>
  <si>
    <t>DNt defect</t>
  </si>
  <si>
    <t xml:space="preserve">DEVIATION NUMBER OF THE TASTER CALCULATED BY USING ANALYSIS OF REFERENCE SAMPLES </t>
  </si>
  <si>
    <t xml:space="preserve">Z-SCORE OF THE TASTER CALCULATED BY USING ANALYSIS OF REFERENCE SAMPLES </t>
  </si>
  <si>
    <t>DNt ≤2.00</t>
  </si>
  <si>
    <r>
      <t>z-score</t>
    </r>
    <r>
      <rPr>
        <b/>
        <vertAlign val="subscript"/>
        <sz val="10"/>
        <rFont val="Verdana"/>
        <family val="2"/>
        <charset val="161"/>
      </rPr>
      <t>t</t>
    </r>
    <r>
      <rPr>
        <b/>
        <sz val="12"/>
        <rFont val="Arial"/>
        <family val="2"/>
      </rPr>
      <t xml:space="preserve"> </t>
    </r>
    <r>
      <rPr>
        <b/>
        <sz val="11"/>
        <rFont val="Verdana"/>
        <family val="2"/>
        <charset val="161"/>
      </rPr>
      <t>fruity</t>
    </r>
  </si>
  <si>
    <r>
      <t>z-score</t>
    </r>
    <r>
      <rPr>
        <b/>
        <vertAlign val="subscript"/>
        <sz val="10"/>
        <rFont val="Verdana"/>
        <family val="2"/>
        <charset val="161"/>
      </rPr>
      <t>t</t>
    </r>
    <r>
      <rPr>
        <b/>
        <vertAlign val="subscript"/>
        <sz val="12"/>
        <rFont val="Arial"/>
        <family val="2"/>
        <charset val="161"/>
      </rPr>
      <t xml:space="preserve"> </t>
    </r>
    <r>
      <rPr>
        <b/>
        <sz val="11"/>
        <rFont val="Verdana"/>
        <family val="2"/>
        <charset val="161"/>
      </rPr>
      <t xml:space="preserve">defect </t>
    </r>
  </si>
  <si>
    <t>This sheet is connected automatically with the sheet 1. Please, don't fill in anything.</t>
  </si>
  <si>
    <t>This sheet is connected automatically with the sheet 2. Please, don't fill in anything.</t>
  </si>
  <si>
    <t>PREDOMINANT DEFECT</t>
  </si>
  <si>
    <t>ACCEPTANCE CRITERIA</t>
  </si>
  <si>
    <t>PNt ≤2.00, DNt ≤2.00</t>
  </si>
  <si>
    <r>
      <t>In case that panel performs duplicate analysis of a reference sample, the data are inserted in sheet 1 for the calculation of precision and deviation (x-Me)</t>
    </r>
    <r>
      <rPr>
        <vertAlign val="superscript"/>
        <sz val="11"/>
        <rFont val="Verdana"/>
        <family val="2"/>
        <charset val="161"/>
      </rPr>
      <t>2</t>
    </r>
    <r>
      <rPr>
        <sz val="11"/>
        <rFont val="Verdana"/>
        <family val="2"/>
        <charset val="161"/>
      </rPr>
      <t xml:space="preserve"> numbers , as well.</t>
    </r>
  </si>
  <si>
    <t>DATA INPUT</t>
  </si>
  <si>
    <t>DATA PROCESSING</t>
  </si>
  <si>
    <t>EVOO</t>
  </si>
  <si>
    <t>XXX</t>
  </si>
  <si>
    <t>SE-49=BK4</t>
  </si>
  <si>
    <t>VEG. WATER</t>
  </si>
  <si>
    <t>SE-64=KZ7</t>
  </si>
  <si>
    <t>SE-77=TA5</t>
  </si>
  <si>
    <t>LOO</t>
  </si>
  <si>
    <t>SE-98=TP3</t>
  </si>
  <si>
    <t>SE-88=HK3</t>
  </si>
  <si>
    <t>SCHEMA SE-709=SE-710</t>
  </si>
  <si>
    <t>MUDDY</t>
  </si>
  <si>
    <t>SCOREct</t>
  </si>
  <si>
    <t>extra</t>
  </si>
  <si>
    <t>virgin</t>
  </si>
  <si>
    <t>lampante</t>
  </si>
  <si>
    <t>z-score</t>
  </si>
  <si>
    <t>taster’s score</t>
  </si>
  <si>
    <t xml:space="preserve">Classification </t>
  </si>
  <si>
    <t>Sample 1</t>
  </si>
  <si>
    <t>Sample 2</t>
  </si>
  <si>
    <t>Sample 3</t>
  </si>
  <si>
    <t>Sample's code</t>
  </si>
  <si>
    <t>xxx</t>
  </si>
  <si>
    <t>* Certified Reference Materials, samples from proficiency tests or characterised samples</t>
  </si>
  <si>
    <t>Upper confidence limit</t>
  </si>
  <si>
    <t>Lower confidence limit</t>
  </si>
  <si>
    <t>SD***</t>
  </si>
  <si>
    <t>TMe**</t>
  </si>
  <si>
    <t>TASTER's RESULTS</t>
  </si>
  <si>
    <t>RELIABILITY DATA OF SAMPLES</t>
  </si>
  <si>
    <t>fruity</t>
  </si>
  <si>
    <t>defect</t>
  </si>
  <si>
    <t>Taster's result</t>
  </si>
  <si>
    <t>Median of scores =</t>
  </si>
  <si>
    <t>➪ THE TASTER IS</t>
  </si>
  <si>
    <t xml:space="preserve">defect </t>
  </si>
  <si>
    <t>Date of analysis</t>
  </si>
  <si>
    <t>Option b (upper and lower C.L.</t>
  </si>
  <si>
    <t>EVALUATION OF THE TASTER</t>
  </si>
  <si>
    <t>Option a     (z-score)</t>
  </si>
  <si>
    <t>15/3/20</t>
  </si>
  <si>
    <r>
      <t xml:space="preserve">CHECKING THE TASTER's COMPETENCE </t>
    </r>
    <r>
      <rPr>
        <b/>
        <sz val="9"/>
        <color theme="1"/>
        <rFont val="Verdana"/>
        <family val="2"/>
      </rPr>
      <t xml:space="preserve">(sample classification and intensity evaluation) </t>
    </r>
  </si>
  <si>
    <t xml:space="preserve">In this sheet, the competence of a taster is evaluated by using the results of the taster in the last interlaboratory proficiency testing. If it is not possible (for example in the case of a new taster), then the check of taster’s competence is performed through organoleptic analysing of samples with known and reliable data (Certified Reference Materials, samples from proficiency tests or characterised samples).  </t>
  </si>
  <si>
    <t xml:space="preserve">**TMe is the value of reference sample (assigned value) </t>
  </si>
  <si>
    <t>***SD is the standard deviation (not the robust standard deviation) of all values of the laboratories participating in the certification process of the material, for the classified attribute (fruity for EVOO, defect for other categories), or the standard deviation of the method (±0.7)</t>
  </si>
  <si>
    <t>Sample's code*</t>
  </si>
  <si>
    <t>Classified attribute  (fruity or defect)</t>
  </si>
  <si>
    <t xml:space="preserve">In this sheet, for the calculation of deviation number and z-score, the first replicate is used. Panel leader can easily use the second replicate, by changing the formula for its calculation </t>
  </si>
  <si>
    <t xml:space="preserve">In this sheet, for the calculation of deviation number, the first replicate is used. Panel leader can easily use the second replicate, by changing the formula for its calculation. </t>
  </si>
  <si>
    <t>Criterion b is stricter than the criterion a (z-score). The panel leader can choose the most appropriate criterion for the laboratory.</t>
  </si>
  <si>
    <t>15/4/20</t>
  </si>
  <si>
    <t>20/4/20</t>
  </si>
  <si>
    <t>SE-710=SE-712</t>
  </si>
  <si>
    <t>SE-720=SE-722</t>
  </si>
  <si>
    <t>EV00</t>
  </si>
  <si>
    <t>action limit: z-score = ±3.0</t>
  </si>
  <si>
    <r>
      <t xml:space="preserve">warning limit: z-score = </t>
    </r>
    <r>
      <rPr>
        <b/>
        <sz val="10"/>
        <rFont val="Calibri"/>
        <family val="2"/>
      </rPr>
      <t>±</t>
    </r>
    <r>
      <rPr>
        <b/>
        <sz val="10"/>
        <rFont val="Verdana"/>
        <family val="2"/>
        <charset val="161"/>
      </rPr>
      <t>2.0</t>
    </r>
  </si>
  <si>
    <t xml:space="preserve"> DNt ≤2.00</t>
  </si>
  <si>
    <t>warning limit: z-score = ±2.0,  action limit: z-score = ±3.0</t>
  </si>
  <si>
    <r>
      <t>z-score</t>
    </r>
    <r>
      <rPr>
        <b/>
        <vertAlign val="subscript"/>
        <sz val="10"/>
        <rFont val="Verdana"/>
        <family val="2"/>
        <charset val="161"/>
      </rPr>
      <t>t</t>
    </r>
    <r>
      <rPr>
        <b/>
        <sz val="10"/>
        <rFont val="Verdana"/>
        <family val="2"/>
        <charset val="161"/>
      </rPr>
      <t xml:space="preserve"> fruity</t>
    </r>
  </si>
  <si>
    <r>
      <t>DEVIATION NUMBER</t>
    </r>
    <r>
      <rPr>
        <b/>
        <vertAlign val="subscript"/>
        <sz val="10"/>
        <rFont val="Verdana"/>
        <family val="2"/>
        <charset val="161"/>
      </rPr>
      <t>t</t>
    </r>
    <r>
      <rPr>
        <b/>
        <sz val="10"/>
        <rFont val="Verdana"/>
        <family val="2"/>
        <charset val="161"/>
      </rPr>
      <t xml:space="preserve"> fruity </t>
    </r>
  </si>
  <si>
    <r>
      <rPr>
        <b/>
        <sz val="10"/>
        <rFont val="Verdana"/>
        <family val="2"/>
        <charset val="161"/>
      </rPr>
      <t>z-score</t>
    </r>
    <r>
      <rPr>
        <b/>
        <vertAlign val="subscript"/>
        <sz val="10"/>
        <rFont val="Verdana"/>
        <family val="2"/>
        <charset val="161"/>
      </rPr>
      <t>t</t>
    </r>
    <r>
      <rPr>
        <b/>
        <sz val="11"/>
        <rFont val="Verdana"/>
        <family val="2"/>
        <charset val="161"/>
      </rPr>
      <t xml:space="preserve"> </t>
    </r>
    <r>
      <rPr>
        <b/>
        <sz val="10"/>
        <rFont val="Verdana"/>
        <family val="2"/>
        <charset val="161"/>
      </rPr>
      <t>defect</t>
    </r>
    <r>
      <rPr>
        <b/>
        <sz val="11"/>
        <rFont val="Verdana"/>
        <family val="2"/>
        <charset val="161"/>
      </rPr>
      <t xml:space="preserve"> </t>
    </r>
  </si>
  <si>
    <r>
      <t>DEVIATION NUMBER</t>
    </r>
    <r>
      <rPr>
        <b/>
        <vertAlign val="subscript"/>
        <sz val="11"/>
        <rFont val="Verdana"/>
        <family val="2"/>
        <charset val="161"/>
      </rPr>
      <t>t</t>
    </r>
    <r>
      <rPr>
        <b/>
        <sz val="11"/>
        <rFont val="Verdana"/>
        <family val="2"/>
        <charset val="161"/>
      </rPr>
      <t xml:space="preserve"> </t>
    </r>
    <r>
      <rPr>
        <b/>
        <sz val="10"/>
        <rFont val="Verdana"/>
        <family val="2"/>
        <charset val="161"/>
      </rPr>
      <t xml:space="preserve">defect </t>
    </r>
  </si>
  <si>
    <t>In this sheet, the deviation number and z-score are calculated for fruity attribute and for the defect as well. However, the panel leader can calcucate the devation number and z-score only for classified attribute selecting the fruity for EVOO and the predominant defect for other categories.  In this case, he/she use only the first part of the page 1 of this sheet changing the tittle "fruity" by the tittle "classified attribute"</t>
  </si>
  <si>
    <t>Precision number is calculated when duplicate analysis of a sample is performed by the panel.  Deviation number can be calculated by the results of any sample. In this sheet, these indexes are calculated for fruity attribute and for the defect as well. The panel leader can calcucate the precision and devation numbers only for classified attribute.  selecting the fruity for EVOO and the predominant defect for other categories.  In this case, he/she use only the first part of the page 1 of this sheet changing the tittle "fruity" by the tittle "classified attribute"</t>
  </si>
  <si>
    <t>QUALITY CONTROL OF TASTERS (COI/T.20/Doc.Nº17)</t>
  </si>
  <si>
    <t>EXTERNAL QUALITY CONTROL OF TASTERS (COI/T.20/Doc.Nº17)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</si>
</sst>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
    <numFmt numFmtId="165" formatCode="0.0"/>
    <numFmt numFmtId="166" formatCode="0.000"/>
  </numFmts>
  <fonts count="52" x14ac:knownFonts="1">
    <font>
      <sz val="11"/>
      <color theme="1"/>
      <name val="Calibri"/>
      <family val="2"/>
      <charset val="161"/>
      <scheme val="minor"/>
    </font>
    <font>
      <b/>
      <sz val="12"/>
      <name val="Verdana"/>
      <family val="2"/>
      <charset val="161"/>
    </font>
    <font>
      <b/>
      <sz val="16"/>
      <name val="Verdana"/>
      <family val="2"/>
      <charset val="161"/>
    </font>
    <font>
      <sz val="10"/>
      <name val="Verdana"/>
      <family val="2"/>
      <charset val="161"/>
    </font>
    <font>
      <i/>
      <sz val="11"/>
      <name val="Verdana"/>
      <family val="2"/>
      <charset val="161"/>
    </font>
    <font>
      <sz val="12"/>
      <name val="Verdana"/>
      <family val="2"/>
      <charset val="161"/>
    </font>
    <font>
      <b/>
      <sz val="11"/>
      <name val="Verdana"/>
      <family val="2"/>
      <charset val="161"/>
    </font>
    <font>
      <i/>
      <sz val="11"/>
      <color indexed="62"/>
      <name val="Verdana"/>
      <family val="2"/>
      <charset val="161"/>
    </font>
    <font>
      <b/>
      <sz val="10"/>
      <name val="Verdana"/>
      <family val="2"/>
      <charset val="161"/>
    </font>
    <font>
      <b/>
      <sz val="9"/>
      <name val="Verdana"/>
      <family val="2"/>
      <charset val="161"/>
    </font>
    <font>
      <sz val="11"/>
      <name val="Verdana"/>
      <family val="2"/>
      <charset val="161"/>
    </font>
    <font>
      <sz val="8"/>
      <name val="Verdana"/>
      <family val="2"/>
      <charset val="161"/>
    </font>
    <font>
      <sz val="16"/>
      <color theme="1"/>
      <name val="Calibri"/>
      <family val="2"/>
      <charset val="161"/>
      <scheme val="minor"/>
    </font>
    <font>
      <b/>
      <i/>
      <sz val="12"/>
      <color indexed="62"/>
      <name val="Verdana"/>
      <family val="2"/>
      <charset val="161"/>
    </font>
    <font>
      <b/>
      <sz val="9"/>
      <name val="Arial"/>
      <family val="2"/>
    </font>
    <font>
      <sz val="11"/>
      <color theme="1"/>
      <name val="Verdana"/>
      <family val="2"/>
      <charset val="161"/>
    </font>
    <font>
      <sz val="9"/>
      <color theme="1"/>
      <name val="Verdana"/>
      <family val="2"/>
      <charset val="161"/>
    </font>
    <font>
      <b/>
      <sz val="14"/>
      <name val="Verdana"/>
      <family val="2"/>
      <charset val="161"/>
    </font>
    <font>
      <b/>
      <sz val="12"/>
      <color theme="0"/>
      <name val="Verdana"/>
      <family val="2"/>
      <charset val="161"/>
    </font>
    <font>
      <b/>
      <sz val="11"/>
      <color indexed="81"/>
      <name val="Verdana"/>
      <family val="2"/>
      <charset val="161"/>
    </font>
    <font>
      <b/>
      <vertAlign val="subscript"/>
      <sz val="11"/>
      <name val="Verdana"/>
      <family val="2"/>
      <charset val="161"/>
    </font>
    <font>
      <b/>
      <sz val="12"/>
      <name val="Arial"/>
      <family val="2"/>
    </font>
    <font>
      <b/>
      <sz val="11"/>
      <color theme="1"/>
      <name val="Verdana"/>
      <family val="2"/>
      <charset val="161"/>
    </font>
    <font>
      <b/>
      <sz val="16"/>
      <name val="Arial"/>
      <family val="2"/>
    </font>
    <font>
      <i/>
      <sz val="11"/>
      <name val="Arial"/>
      <family val="2"/>
    </font>
    <font>
      <sz val="12"/>
      <name val="Arial"/>
      <family val="2"/>
    </font>
    <font>
      <sz val="8"/>
      <name val="Arial"/>
      <family val="2"/>
    </font>
    <font>
      <b/>
      <sz val="11"/>
      <name val="Arial"/>
      <family val="2"/>
    </font>
    <font>
      <sz val="11"/>
      <name val="Arial"/>
      <family val="2"/>
    </font>
    <font>
      <b/>
      <vertAlign val="subscript"/>
      <sz val="10"/>
      <name val="Verdana"/>
      <family val="2"/>
      <charset val="161"/>
    </font>
    <font>
      <sz val="10"/>
      <name val="Arial"/>
      <family val="2"/>
    </font>
    <font>
      <sz val="12"/>
      <color theme="1"/>
      <name val="Calibri"/>
      <family val="2"/>
      <charset val="161"/>
      <scheme val="minor"/>
    </font>
    <font>
      <b/>
      <sz val="11"/>
      <name val="Arial"/>
      <family val="2"/>
      <charset val="161"/>
    </font>
    <font>
      <b/>
      <sz val="11"/>
      <color theme="1"/>
      <name val="Calibri"/>
      <family val="2"/>
      <charset val="161"/>
      <scheme val="minor"/>
    </font>
    <font>
      <b/>
      <vertAlign val="subscript"/>
      <sz val="12"/>
      <name val="Arial"/>
      <family val="2"/>
      <charset val="161"/>
    </font>
    <font>
      <sz val="14"/>
      <color theme="1"/>
      <name val="Calibri"/>
      <family val="2"/>
      <charset val="161"/>
      <scheme val="minor"/>
    </font>
    <font>
      <b/>
      <sz val="14"/>
      <color theme="1"/>
      <name val="Calibri"/>
      <family val="2"/>
      <charset val="161"/>
      <scheme val="minor"/>
    </font>
    <font>
      <vertAlign val="superscript"/>
      <sz val="11"/>
      <name val="Verdana"/>
      <family val="2"/>
      <charset val="161"/>
    </font>
    <font>
      <b/>
      <sz val="10"/>
      <color theme="1"/>
      <name val="Verdana"/>
      <family val="2"/>
      <charset val="161"/>
    </font>
    <font>
      <sz val="11"/>
      <color theme="1"/>
      <name val="Calibri"/>
      <family val="2"/>
      <charset val="161"/>
      <scheme val="minor"/>
    </font>
    <font>
      <b/>
      <sz val="11"/>
      <color theme="1"/>
      <name val="Calibri"/>
      <family val="2"/>
      <scheme val="minor"/>
    </font>
    <font>
      <sz val="12"/>
      <color theme="1"/>
      <name val="Times New Roman"/>
      <family val="1"/>
    </font>
    <font>
      <b/>
      <sz val="10"/>
      <color theme="1"/>
      <name val="Verdana"/>
      <family val="2"/>
    </font>
    <font>
      <b/>
      <sz val="9"/>
      <color rgb="FF000000"/>
      <name val="Verdana"/>
      <family val="2"/>
    </font>
    <font>
      <b/>
      <sz val="9"/>
      <color theme="1"/>
      <name val="Verdana"/>
      <family val="2"/>
    </font>
    <font>
      <b/>
      <sz val="10"/>
      <color rgb="FFFFFFFF"/>
      <name val="Verdana"/>
      <family val="2"/>
    </font>
    <font>
      <sz val="9"/>
      <color rgb="FF000000"/>
      <name val="Verdana"/>
      <family val="2"/>
    </font>
    <font>
      <sz val="10"/>
      <color theme="1"/>
      <name val="Verdana"/>
      <family val="2"/>
    </font>
    <font>
      <b/>
      <sz val="10"/>
      <color rgb="FF000000"/>
      <name val="Verdana"/>
      <family val="2"/>
    </font>
    <font>
      <b/>
      <sz val="10"/>
      <color theme="1"/>
      <name val="Calibri"/>
      <family val="2"/>
      <charset val="161"/>
      <scheme val="minor"/>
    </font>
    <font>
      <b/>
      <sz val="9"/>
      <color theme="0"/>
      <name val="Verdana"/>
      <family val="2"/>
    </font>
    <font>
      <b/>
      <sz val="10"/>
      <name val="Calibri"/>
      <family val="2"/>
    </font>
  </fonts>
  <fills count="23">
    <fill>
      <patternFill patternType="none"/>
    </fill>
    <fill>
      <patternFill patternType="gray125"/>
    </fill>
    <fill>
      <patternFill patternType="solid">
        <fgColor theme="0" tint="-0.14999847407452621"/>
        <bgColor indexed="26"/>
      </patternFill>
    </fill>
    <fill>
      <patternFill patternType="solid">
        <fgColor theme="0" tint="-0.14996795556505021"/>
        <bgColor indexed="64"/>
      </patternFill>
    </fill>
    <fill>
      <patternFill patternType="solid">
        <fgColor theme="1" tint="0.499984740745262"/>
        <bgColor indexed="64"/>
      </patternFill>
    </fill>
    <fill>
      <patternFill patternType="solid">
        <fgColor theme="0" tint="-0.14996795556505021"/>
        <bgColor indexed="27"/>
      </patternFill>
    </fill>
    <fill>
      <patternFill patternType="solid">
        <fgColor theme="0" tint="-0.14996795556505021"/>
        <bgColor indexed="41"/>
      </patternFill>
    </fill>
    <fill>
      <patternFill patternType="solid">
        <fgColor theme="0" tint="-0.14996795556505021"/>
        <bgColor indexed="31"/>
      </patternFill>
    </fill>
    <fill>
      <patternFill patternType="solid">
        <fgColor rgb="FFFFC000"/>
        <bgColor indexed="31"/>
      </patternFill>
    </fill>
    <fill>
      <patternFill patternType="solid">
        <fgColor rgb="FFFFC000"/>
        <bgColor indexed="64"/>
      </patternFill>
    </fill>
    <fill>
      <patternFill patternType="solid">
        <fgColor rgb="FFFFC000"/>
        <bgColor indexed="41"/>
      </patternFill>
    </fill>
    <fill>
      <patternFill patternType="solid">
        <fgColor rgb="FFFFC000"/>
        <bgColor indexed="27"/>
      </patternFill>
    </fill>
    <fill>
      <patternFill patternType="solid">
        <fgColor rgb="FFFFFF99"/>
        <bgColor indexed="64"/>
      </patternFill>
    </fill>
    <fill>
      <patternFill patternType="solid">
        <fgColor rgb="FFFFFF99"/>
        <bgColor indexed="27"/>
      </patternFill>
    </fill>
    <fill>
      <patternFill patternType="solid">
        <fgColor rgb="FFFFFF99"/>
        <bgColor indexed="41"/>
      </patternFill>
    </fill>
    <fill>
      <patternFill patternType="solid">
        <fgColor theme="6"/>
        <bgColor indexed="64"/>
      </patternFill>
    </fill>
    <fill>
      <patternFill patternType="solid">
        <fgColor theme="6"/>
        <bgColor indexed="31"/>
      </patternFill>
    </fill>
    <fill>
      <patternFill patternType="solid">
        <fgColor theme="0" tint="-0.14999847407452621"/>
        <bgColor indexed="64"/>
      </patternFill>
    </fill>
    <fill>
      <patternFill patternType="solid">
        <fgColor rgb="FFFFFF99"/>
        <bgColor indexed="26"/>
      </patternFill>
    </fill>
    <fill>
      <patternFill patternType="solid">
        <fgColor rgb="FFFFC000"/>
        <bgColor indexed="26"/>
      </patternFill>
    </fill>
    <fill>
      <patternFill patternType="solid">
        <fgColor theme="0" tint="-4.9989318521683403E-2"/>
        <bgColor indexed="64"/>
      </patternFill>
    </fill>
    <fill>
      <patternFill patternType="solid">
        <fgColor rgb="FFD9D9D9"/>
        <bgColor indexed="64"/>
      </patternFill>
    </fill>
    <fill>
      <patternFill patternType="solid">
        <fgColor rgb="FF7F7F7F"/>
        <bgColor indexed="64"/>
      </patternFill>
    </fill>
  </fills>
  <borders count="71">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auto="1"/>
      </left>
      <right style="double">
        <color auto="1"/>
      </right>
      <top style="double">
        <color auto="1"/>
      </top>
      <bottom style="double">
        <color auto="1"/>
      </bottom>
      <diagonal/>
    </border>
    <border>
      <left/>
      <right/>
      <top style="thin">
        <color indexed="64"/>
      </top>
      <bottom/>
      <diagonal/>
    </border>
    <border>
      <left style="double">
        <color auto="1"/>
      </left>
      <right/>
      <top style="double">
        <color auto="1"/>
      </top>
      <bottom style="double">
        <color indexed="64"/>
      </bottom>
      <diagonal/>
    </border>
    <border>
      <left/>
      <right/>
      <top style="double">
        <color auto="1"/>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double">
        <color auto="1"/>
      </right>
      <top style="double">
        <color auto="1"/>
      </top>
      <bottom style="double">
        <color indexed="64"/>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style="double">
        <color indexed="64"/>
      </top>
      <bottom/>
      <diagonal/>
    </border>
    <border>
      <left style="double">
        <color auto="1"/>
      </left>
      <right style="thin">
        <color indexed="64"/>
      </right>
      <top/>
      <bottom style="double">
        <color indexed="64"/>
      </bottom>
      <diagonal/>
    </border>
    <border>
      <left/>
      <right style="thin">
        <color indexed="64"/>
      </right>
      <top style="thin">
        <color indexed="64"/>
      </top>
      <bottom style="thin">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auto="1"/>
      </bottom>
      <diagonal/>
    </border>
    <border>
      <left style="medium">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auto="1"/>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diagonal/>
    </border>
    <border>
      <left/>
      <right style="double">
        <color indexed="64"/>
      </right>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0" fontId="30" fillId="0" borderId="0"/>
  </cellStyleXfs>
  <cellXfs count="298">
    <xf numFmtId="0" fontId="0" fillId="0" borderId="0" xfId="0"/>
    <xf numFmtId="2" fontId="10" fillId="0" borderId="11" xfId="0" applyNumberFormat="1" applyFont="1" applyBorder="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1" fillId="0" borderId="0" xfId="0" applyFont="1" applyAlignment="1">
      <alignment horizontal="center" vertical="center"/>
    </xf>
    <xf numFmtId="165" fontId="1" fillId="0" borderId="0" xfId="0" applyNumberFormat="1" applyFont="1" applyAlignment="1">
      <alignment horizontal="center" vertical="center"/>
    </xf>
    <xf numFmtId="165" fontId="13" fillId="0" borderId="0" xfId="0" applyNumberFormat="1" applyFont="1" applyAlignment="1">
      <alignment horizontal="center" vertical="center"/>
    </xf>
    <xf numFmtId="0" fontId="17" fillId="0" borderId="0" xfId="0" applyFont="1" applyAlignment="1">
      <alignment vertical="center"/>
    </xf>
    <xf numFmtId="0" fontId="6" fillId="0" borderId="0" xfId="0" applyFont="1" applyAlignment="1">
      <alignment horizontal="center" vertical="center"/>
    </xf>
    <xf numFmtId="2" fontId="10" fillId="0" borderId="12" xfId="0" applyNumberFormat="1" applyFont="1" applyBorder="1" applyAlignment="1">
      <alignment horizontal="center" vertical="center"/>
    </xf>
    <xf numFmtId="0" fontId="1" fillId="7" borderId="7" xfId="0" applyFont="1" applyFill="1" applyBorder="1" applyAlignment="1">
      <alignment horizontal="center" vertical="center"/>
    </xf>
    <xf numFmtId="0" fontId="1" fillId="7" borderId="14" xfId="0" applyFont="1" applyFill="1" applyBorder="1" applyAlignment="1">
      <alignment horizontal="center" vertical="center"/>
    </xf>
    <xf numFmtId="2" fontId="10" fillId="9" borderId="12" xfId="0" applyNumberFormat="1" applyFont="1" applyFill="1" applyBorder="1" applyAlignment="1">
      <alignment horizontal="center" vertical="center"/>
    </xf>
    <xf numFmtId="0" fontId="12" fillId="0" borderId="0" xfId="0" applyFont="1" applyAlignment="1">
      <alignment vertical="center"/>
    </xf>
    <xf numFmtId="0" fontId="0" fillId="0" borderId="0" xfId="0" applyAlignment="1">
      <alignment vertical="center"/>
    </xf>
    <xf numFmtId="0" fontId="3" fillId="9" borderId="11" xfId="0" applyFont="1" applyFill="1" applyBorder="1" applyAlignment="1">
      <alignment horizontal="center" vertical="center"/>
    </xf>
    <xf numFmtId="0" fontId="3" fillId="12" borderId="11" xfId="0" applyFont="1" applyFill="1" applyBorder="1" applyAlignment="1">
      <alignment horizontal="center" vertical="center"/>
    </xf>
    <xf numFmtId="0" fontId="30" fillId="0" borderId="0" xfId="1"/>
    <xf numFmtId="0" fontId="30" fillId="0" borderId="0" xfId="1" applyAlignment="1">
      <alignment horizontal="center"/>
    </xf>
    <xf numFmtId="0" fontId="23" fillId="0" borderId="0" xfId="1" applyFont="1"/>
    <xf numFmtId="0" fontId="24" fillId="0" borderId="0" xfId="1" applyFont="1"/>
    <xf numFmtId="0" fontId="25" fillId="0" borderId="0" xfId="1" applyFont="1"/>
    <xf numFmtId="0" fontId="26" fillId="0" borderId="0" xfId="1" applyFont="1"/>
    <xf numFmtId="165" fontId="1" fillId="0" borderId="0" xfId="0" applyNumberFormat="1" applyFont="1" applyAlignment="1">
      <alignment horizontal="left" vertical="center"/>
    </xf>
    <xf numFmtId="0" fontId="28" fillId="0" borderId="0" xfId="1" applyFont="1"/>
    <xf numFmtId="0" fontId="28" fillId="0" borderId="0" xfId="1" applyFont="1" applyAlignment="1">
      <alignment horizontal="center"/>
    </xf>
    <xf numFmtId="0" fontId="27" fillId="0" borderId="0" xfId="1" applyFont="1"/>
    <xf numFmtId="0" fontId="32" fillId="0" borderId="0" xfId="1" applyFont="1" applyAlignment="1">
      <alignment horizontal="center"/>
    </xf>
    <xf numFmtId="0" fontId="32" fillId="0" borderId="0" xfId="1" applyFont="1" applyAlignment="1">
      <alignment horizontal="center" vertical="center"/>
    </xf>
    <xf numFmtId="0" fontId="28" fillId="0" borderId="0" xfId="1" applyFont="1" applyAlignment="1">
      <alignment wrapText="1"/>
    </xf>
    <xf numFmtId="0" fontId="8" fillId="15" borderId="11" xfId="1" applyFont="1" applyFill="1" applyBorder="1" applyAlignment="1">
      <alignment horizontal="center" vertical="center"/>
    </xf>
    <xf numFmtId="0" fontId="8" fillId="15" borderId="11" xfId="1" applyFont="1" applyFill="1" applyBorder="1" applyAlignment="1">
      <alignment horizontal="center" vertical="center" wrapText="1"/>
    </xf>
    <xf numFmtId="0" fontId="8" fillId="16" borderId="11" xfId="1" applyFont="1" applyFill="1" applyBorder="1" applyAlignment="1">
      <alignment horizontal="center" vertical="center"/>
    </xf>
    <xf numFmtId="2" fontId="8" fillId="8" borderId="11" xfId="1" applyNumberFormat="1" applyFont="1" applyFill="1" applyBorder="1" applyAlignment="1">
      <alignment horizontal="center" vertical="center"/>
    </xf>
    <xf numFmtId="2" fontId="8" fillId="9" borderId="11" xfId="1" applyNumberFormat="1" applyFont="1" applyFill="1" applyBorder="1" applyAlignment="1" applyProtection="1">
      <alignment horizontal="center"/>
      <protection locked="0"/>
    </xf>
    <xf numFmtId="0" fontId="6" fillId="0" borderId="0" xfId="1" applyFont="1"/>
    <xf numFmtId="0" fontId="27" fillId="0" borderId="0" xfId="1" applyFont="1" applyAlignment="1">
      <alignment horizontal="center" vertical="center" wrapText="1"/>
    </xf>
    <xf numFmtId="0" fontId="8" fillId="16" borderId="11" xfId="1" applyFont="1" applyFill="1" applyBorder="1" applyAlignment="1">
      <alignment horizontal="center" vertical="center" wrapText="1"/>
    </xf>
    <xf numFmtId="2" fontId="0" fillId="0" borderId="0" xfId="0" applyNumberFormat="1"/>
    <xf numFmtId="0" fontId="11" fillId="0" borderId="0" xfId="0" applyFont="1" applyAlignment="1">
      <alignment vertical="center" wrapText="1"/>
    </xf>
    <xf numFmtId="0" fontId="27" fillId="0" borderId="0" xfId="1" applyFont="1" applyAlignment="1">
      <alignment horizontal="center" vertical="center"/>
    </xf>
    <xf numFmtId="2" fontId="8" fillId="0" borderId="11" xfId="1" applyNumberFormat="1" applyFont="1" applyBorder="1" applyAlignment="1" applyProtection="1">
      <alignment horizontal="center"/>
      <protection locked="0"/>
    </xf>
    <xf numFmtId="0" fontId="9" fillId="16" borderId="0" xfId="1" applyFont="1" applyFill="1" applyAlignment="1">
      <alignment horizontal="center" vertical="center" wrapText="1"/>
    </xf>
    <xf numFmtId="0" fontId="9" fillId="15" borderId="11" xfId="1" applyFont="1" applyFill="1" applyBorder="1" applyAlignment="1">
      <alignment horizontal="center" vertical="center" wrapText="1"/>
    </xf>
    <xf numFmtId="0" fontId="9" fillId="16" borderId="11" xfId="1" applyFont="1" applyFill="1" applyBorder="1" applyAlignment="1">
      <alignment horizontal="center" vertical="center" wrapText="1"/>
    </xf>
    <xf numFmtId="0" fontId="8" fillId="0" borderId="0" xfId="1" applyFont="1" applyAlignment="1">
      <alignment horizontal="left"/>
    </xf>
    <xf numFmtId="0" fontId="1" fillId="0" borderId="0" xfId="1" applyFont="1"/>
    <xf numFmtId="0" fontId="6" fillId="0" borderId="0" xfId="1" applyFont="1" applyAlignment="1">
      <alignment horizontal="left"/>
    </xf>
    <xf numFmtId="2" fontId="8" fillId="0" borderId="25" xfId="1" applyNumberFormat="1" applyFont="1" applyBorder="1" applyAlignment="1">
      <alignment horizontal="center" vertical="center"/>
    </xf>
    <xf numFmtId="2" fontId="8" fillId="0" borderId="25" xfId="1" applyNumberFormat="1" applyFont="1" applyBorder="1" applyAlignment="1" applyProtection="1">
      <alignment horizontal="center"/>
      <protection locked="0"/>
    </xf>
    <xf numFmtId="0" fontId="6" fillId="0" borderId="0" xfId="0" applyFont="1" applyAlignment="1">
      <alignment horizontal="center" vertical="center" wrapText="1"/>
    </xf>
    <xf numFmtId="2" fontId="10" fillId="9" borderId="32" xfId="0" applyNumberFormat="1" applyFont="1" applyFill="1" applyBorder="1" applyAlignment="1">
      <alignment horizontal="center" vertical="center"/>
    </xf>
    <xf numFmtId="2" fontId="10" fillId="0" borderId="35" xfId="0" applyNumberFormat="1" applyFont="1" applyBorder="1" applyAlignment="1">
      <alignment horizontal="center" vertical="center"/>
    </xf>
    <xf numFmtId="2" fontId="10" fillId="0" borderId="37" xfId="0" applyNumberFormat="1" applyFont="1" applyBorder="1" applyAlignment="1">
      <alignment horizontal="center" vertical="center"/>
    </xf>
    <xf numFmtId="0" fontId="8" fillId="9" borderId="40" xfId="0" applyFont="1" applyFill="1" applyBorder="1" applyAlignment="1">
      <alignment horizontal="center" vertical="center"/>
    </xf>
    <xf numFmtId="164" fontId="38" fillId="12" borderId="12" xfId="0" applyNumberFormat="1" applyFont="1" applyFill="1" applyBorder="1" applyAlignment="1" applyProtection="1">
      <alignment horizontal="center" vertical="center"/>
      <protection locked="0"/>
    </xf>
    <xf numFmtId="165" fontId="22" fillId="12" borderId="28" xfId="0" applyNumberFormat="1" applyFont="1" applyFill="1" applyBorder="1" applyAlignment="1" applyProtection="1">
      <alignment horizontal="center" vertical="center"/>
      <protection locked="0"/>
    </xf>
    <xf numFmtId="165" fontId="22" fillId="12" borderId="34" xfId="0" applyNumberFormat="1" applyFont="1" applyFill="1" applyBorder="1" applyAlignment="1" applyProtection="1">
      <alignment horizontal="center" vertical="center"/>
      <protection locked="0"/>
    </xf>
    <xf numFmtId="165" fontId="22" fillId="13" borderId="12" xfId="0" applyNumberFormat="1" applyFont="1" applyFill="1" applyBorder="1" applyAlignment="1" applyProtection="1">
      <alignment horizontal="center" vertical="center"/>
      <protection locked="0"/>
    </xf>
    <xf numFmtId="165" fontId="22" fillId="14" borderId="12" xfId="0" applyNumberFormat="1" applyFont="1" applyFill="1" applyBorder="1" applyAlignment="1" applyProtection="1">
      <alignment horizontal="center" vertical="center"/>
      <protection locked="0"/>
    </xf>
    <xf numFmtId="165" fontId="22" fillId="14" borderId="35" xfId="0" applyNumberFormat="1" applyFont="1" applyFill="1" applyBorder="1" applyAlignment="1" applyProtection="1">
      <alignment horizontal="center" vertical="center"/>
      <protection locked="0"/>
    </xf>
    <xf numFmtId="165" fontId="22" fillId="14" borderId="34" xfId="0" applyNumberFormat="1" applyFont="1" applyFill="1" applyBorder="1" applyAlignment="1" applyProtection="1">
      <alignment horizontal="center" vertical="center"/>
      <protection locked="0"/>
    </xf>
    <xf numFmtId="164" fontId="38" fillId="12" borderId="11" xfId="0" applyNumberFormat="1" applyFont="1" applyFill="1" applyBorder="1" applyAlignment="1" applyProtection="1">
      <alignment horizontal="center" vertical="center"/>
      <protection locked="0"/>
    </xf>
    <xf numFmtId="165" fontId="22" fillId="12" borderId="29" xfId="0" applyNumberFormat="1" applyFont="1" applyFill="1" applyBorder="1" applyAlignment="1" applyProtection="1">
      <alignment horizontal="center" vertical="center"/>
      <protection locked="0"/>
    </xf>
    <xf numFmtId="165" fontId="22" fillId="12" borderId="36" xfId="0" applyNumberFormat="1" applyFont="1" applyFill="1" applyBorder="1" applyAlignment="1" applyProtection="1">
      <alignment horizontal="center" vertical="center"/>
      <protection locked="0"/>
    </xf>
    <xf numFmtId="165" fontId="22" fillId="13" borderId="11" xfId="0" applyNumberFormat="1" applyFont="1" applyFill="1" applyBorder="1" applyAlignment="1" applyProtection="1">
      <alignment horizontal="center" vertical="center"/>
      <protection locked="0"/>
    </xf>
    <xf numFmtId="165" fontId="22" fillId="14" borderId="11" xfId="0" applyNumberFormat="1" applyFont="1" applyFill="1" applyBorder="1" applyAlignment="1" applyProtection="1">
      <alignment horizontal="center" vertical="center"/>
      <protection locked="0"/>
    </xf>
    <xf numFmtId="165" fontId="22" fillId="14" borderId="37" xfId="0" applyNumberFormat="1" applyFont="1" applyFill="1" applyBorder="1" applyAlignment="1" applyProtection="1">
      <alignment horizontal="center" vertical="center"/>
      <protection locked="0"/>
    </xf>
    <xf numFmtId="165" fontId="22" fillId="14" borderId="36" xfId="0" applyNumberFormat="1" applyFont="1" applyFill="1" applyBorder="1" applyAlignment="1" applyProtection="1">
      <alignment horizontal="center" vertical="center"/>
      <protection locked="0"/>
    </xf>
    <xf numFmtId="2" fontId="10" fillId="8" borderId="11" xfId="0" applyNumberFormat="1" applyFont="1" applyFill="1" applyBorder="1" applyAlignment="1">
      <alignment horizontal="center" vertical="center"/>
    </xf>
    <xf numFmtId="165" fontId="22" fillId="12" borderId="12" xfId="0" applyNumberFormat="1" applyFont="1" applyFill="1" applyBorder="1" applyAlignment="1" applyProtection="1">
      <alignment horizontal="center" vertical="center"/>
      <protection locked="0"/>
    </xf>
    <xf numFmtId="165" fontId="22" fillId="12" borderId="11" xfId="0" applyNumberFormat="1" applyFont="1" applyFill="1" applyBorder="1" applyAlignment="1" applyProtection="1">
      <alignment horizontal="center" vertical="center"/>
      <protection locked="0"/>
    </xf>
    <xf numFmtId="2" fontId="15" fillId="9" borderId="12" xfId="0" applyNumberFormat="1" applyFont="1" applyFill="1" applyBorder="1" applyAlignment="1">
      <alignment horizontal="center" vertical="center"/>
    </xf>
    <xf numFmtId="2" fontId="5" fillId="8" borderId="11" xfId="0" applyNumberFormat="1" applyFont="1" applyFill="1" applyBorder="1" applyAlignment="1">
      <alignment horizontal="center" vertical="center"/>
    </xf>
    <xf numFmtId="2" fontId="5" fillId="8" borderId="37" xfId="0" applyNumberFormat="1" applyFont="1" applyFill="1" applyBorder="1" applyAlignment="1">
      <alignment horizontal="center" vertical="center"/>
    </xf>
    <xf numFmtId="0" fontId="22" fillId="12" borderId="12" xfId="0" applyFont="1" applyFill="1" applyBorder="1" applyAlignment="1" applyProtection="1">
      <alignment horizontal="center" vertical="center" wrapText="1"/>
      <protection locked="0"/>
    </xf>
    <xf numFmtId="0" fontId="22" fillId="12" borderId="11" xfId="0" applyFont="1" applyFill="1" applyBorder="1" applyAlignment="1" applyProtection="1">
      <alignment horizontal="center" vertical="center" wrapText="1"/>
      <protection locked="0"/>
    </xf>
    <xf numFmtId="0" fontId="3" fillId="9" borderId="11" xfId="1" applyFont="1" applyFill="1" applyBorder="1" applyAlignment="1">
      <alignment horizontal="center" vertical="center"/>
    </xf>
    <xf numFmtId="164" fontId="3" fillId="9" borderId="11" xfId="1" applyNumberFormat="1" applyFont="1" applyFill="1" applyBorder="1" applyAlignment="1">
      <alignment horizontal="center" vertical="center"/>
    </xf>
    <xf numFmtId="0" fontId="3" fillId="9" borderId="11" xfId="1" applyFont="1" applyFill="1" applyBorder="1" applyAlignment="1">
      <alignment horizontal="center" vertical="center" wrapText="1"/>
    </xf>
    <xf numFmtId="2" fontId="8" fillId="9" borderId="11" xfId="1" applyNumberFormat="1" applyFont="1" applyFill="1" applyBorder="1" applyAlignment="1" applyProtection="1">
      <alignment horizontal="center" vertical="center"/>
      <protection locked="0"/>
    </xf>
    <xf numFmtId="2" fontId="8" fillId="9" borderId="11" xfId="1" applyNumberFormat="1" applyFont="1" applyFill="1" applyBorder="1" applyAlignment="1" applyProtection="1">
      <alignment horizontal="center" vertical="center" wrapText="1"/>
      <protection locked="0"/>
    </xf>
    <xf numFmtId="165" fontId="22" fillId="14" borderId="34" xfId="0" applyNumberFormat="1" applyFont="1" applyFill="1" applyBorder="1" applyAlignment="1" applyProtection="1">
      <alignment horizontal="center" vertical="center" wrapText="1"/>
      <protection locked="0"/>
    </xf>
    <xf numFmtId="0" fontId="41" fillId="0" borderId="0" xfId="0" applyFont="1" applyAlignment="1">
      <alignment horizontal="justify" vertical="center"/>
    </xf>
    <xf numFmtId="0" fontId="43" fillId="21" borderId="51" xfId="0" applyFont="1" applyFill="1" applyBorder="1" applyAlignment="1">
      <alignment horizontal="center" vertical="center" wrapText="1"/>
    </xf>
    <xf numFmtId="0" fontId="43" fillId="21" borderId="52" xfId="0" applyFont="1" applyFill="1" applyBorder="1" applyAlignment="1">
      <alignment horizontal="center" vertical="center" wrapText="1"/>
    </xf>
    <xf numFmtId="0" fontId="48" fillId="21" borderId="62" xfId="0" applyFont="1" applyFill="1" applyBorder="1" applyAlignment="1">
      <alignment horizontal="center" vertical="center" wrapText="1"/>
    </xf>
    <xf numFmtId="0" fontId="48" fillId="21" borderId="64" xfId="0" applyFont="1" applyFill="1" applyBorder="1" applyAlignment="1">
      <alignment horizontal="center" vertical="center" wrapText="1"/>
    </xf>
    <xf numFmtId="0" fontId="48" fillId="21" borderId="65" xfId="0" applyFont="1" applyFill="1" applyBorder="1" applyAlignment="1">
      <alignment horizontal="center" vertical="center" wrapText="1"/>
    </xf>
    <xf numFmtId="0" fontId="48" fillId="17" borderId="8" xfId="0" applyFont="1" applyFill="1" applyBorder="1" applyAlignment="1">
      <alignment horizontal="center" vertical="center" wrapText="1"/>
    </xf>
    <xf numFmtId="0" fontId="45" fillId="0" borderId="27" xfId="0" applyFont="1" applyBorder="1" applyAlignment="1">
      <alignment horizontal="center" vertical="center" wrapText="1"/>
    </xf>
    <xf numFmtId="0" fontId="47" fillId="0" borderId="0" xfId="0" applyFont="1" applyAlignment="1">
      <alignment vertical="top"/>
    </xf>
    <xf numFmtId="0" fontId="8" fillId="0" borderId="0" xfId="0" applyFont="1" applyAlignment="1">
      <alignment horizontal="center" vertical="center"/>
    </xf>
    <xf numFmtId="0" fontId="49" fillId="0" borderId="0" xfId="0" applyFont="1" applyAlignment="1">
      <alignment horizontal="center" vertical="center"/>
    </xf>
    <xf numFmtId="0" fontId="8" fillId="0" borderId="0" xfId="0" applyFont="1" applyAlignment="1" applyProtection="1">
      <alignment horizontal="center" vertical="center"/>
      <protection locked="0"/>
    </xf>
    <xf numFmtId="0" fontId="42" fillId="0" borderId="0" xfId="0" applyFont="1"/>
    <xf numFmtId="0" fontId="8" fillId="9" borderId="60" xfId="0" applyFont="1" applyFill="1" applyBorder="1" applyAlignment="1">
      <alignment vertical="center"/>
    </xf>
    <xf numFmtId="0" fontId="6" fillId="9" borderId="68" xfId="0" applyFont="1" applyFill="1" applyBorder="1" applyAlignment="1">
      <alignment vertical="center" wrapText="1"/>
    </xf>
    <xf numFmtId="0" fontId="8" fillId="9" borderId="61" xfId="0" applyFont="1" applyFill="1" applyBorder="1" applyAlignment="1">
      <alignment vertical="center"/>
    </xf>
    <xf numFmtId="0" fontId="6" fillId="9" borderId="69" xfId="0" applyFont="1" applyFill="1" applyBorder="1" applyAlignment="1">
      <alignment vertical="center"/>
    </xf>
    <xf numFmtId="0" fontId="6" fillId="0" borderId="0" xfId="0" applyFont="1" applyAlignment="1">
      <alignment vertical="center"/>
    </xf>
    <xf numFmtId="164" fontId="10" fillId="9" borderId="12" xfId="0" applyNumberFormat="1" applyFont="1" applyFill="1" applyBorder="1" applyAlignment="1">
      <alignment horizontal="center" vertical="center"/>
    </xf>
    <xf numFmtId="0" fontId="10" fillId="9" borderId="12" xfId="0" applyFont="1" applyFill="1" applyBorder="1" applyAlignment="1">
      <alignment horizontal="center" vertical="center" wrapText="1"/>
    </xf>
    <xf numFmtId="165" fontId="10" fillId="9" borderId="12" xfId="0" applyNumberFormat="1"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14" xfId="0" applyFont="1" applyFill="1" applyBorder="1" applyAlignment="1">
      <alignment horizontal="center" vertical="center" wrapText="1"/>
    </xf>
    <xf numFmtId="164" fontId="3" fillId="9" borderId="12" xfId="0" applyNumberFormat="1" applyFont="1" applyFill="1" applyBorder="1" applyAlignment="1">
      <alignment horizontal="center" vertical="center"/>
    </xf>
    <xf numFmtId="165" fontId="10" fillId="9" borderId="28" xfId="0" applyNumberFormat="1" applyFont="1" applyFill="1" applyBorder="1" applyAlignment="1">
      <alignment horizontal="center" vertical="center"/>
    </xf>
    <xf numFmtId="165" fontId="15" fillId="9" borderId="34" xfId="0" applyNumberFormat="1" applyFont="1" applyFill="1" applyBorder="1" applyAlignment="1">
      <alignment horizontal="center" vertical="center"/>
    </xf>
    <xf numFmtId="2" fontId="15" fillId="10" borderId="32" xfId="0" applyNumberFormat="1" applyFont="1" applyFill="1" applyBorder="1" applyAlignment="1">
      <alignment horizontal="center" vertical="center"/>
    </xf>
    <xf numFmtId="165" fontId="15" fillId="10" borderId="34" xfId="0" applyNumberFormat="1" applyFont="1" applyFill="1" applyBorder="1" applyAlignment="1">
      <alignment horizontal="center" vertical="center" wrapText="1"/>
    </xf>
    <xf numFmtId="2" fontId="15" fillId="10" borderId="12" xfId="0" applyNumberFormat="1" applyFont="1" applyFill="1" applyBorder="1" applyAlignment="1">
      <alignment horizontal="center" vertical="center"/>
    </xf>
    <xf numFmtId="165" fontId="22" fillId="11" borderId="11" xfId="0" applyNumberFormat="1" applyFont="1" applyFill="1" applyBorder="1" applyAlignment="1">
      <alignment horizontal="center" vertical="center"/>
    </xf>
    <xf numFmtId="2" fontId="8" fillId="9" borderId="11" xfId="1" applyNumberFormat="1" applyFont="1" applyFill="1" applyBorder="1" applyAlignment="1">
      <alignment horizontal="center" vertical="center"/>
    </xf>
    <xf numFmtId="2" fontId="8" fillId="9" borderId="11" xfId="1" applyNumberFormat="1" applyFont="1" applyFill="1" applyBorder="1" applyAlignment="1">
      <alignment horizontal="center" vertical="center" wrapText="1"/>
    </xf>
    <xf numFmtId="2" fontId="8" fillId="0" borderId="11" xfId="1" applyNumberFormat="1" applyFont="1" applyBorder="1" applyAlignment="1">
      <alignment horizontal="center"/>
    </xf>
    <xf numFmtId="2" fontId="8" fillId="9" borderId="11" xfId="1" applyNumberFormat="1" applyFont="1" applyFill="1" applyBorder="1" applyAlignment="1">
      <alignment horizontal="center"/>
    </xf>
    <xf numFmtId="2" fontId="8" fillId="0" borderId="25" xfId="1" applyNumberFormat="1" applyFont="1" applyBorder="1" applyAlignment="1">
      <alignment horizontal="center"/>
    </xf>
    <xf numFmtId="2" fontId="47" fillId="9" borderId="62" xfId="0" applyNumberFormat="1" applyFont="1" applyFill="1" applyBorder="1" applyAlignment="1">
      <alignment horizontal="center" vertical="center" wrapText="1"/>
    </xf>
    <xf numFmtId="2" fontId="47" fillId="9" borderId="63" xfId="0" applyNumberFormat="1" applyFont="1" applyFill="1" applyBorder="1" applyAlignment="1">
      <alignment horizontal="center" vertical="center" wrapText="1"/>
    </xf>
    <xf numFmtId="1" fontId="47" fillId="9" borderId="64" xfId="0" applyNumberFormat="1" applyFont="1" applyFill="1" applyBorder="1" applyAlignment="1">
      <alignment horizontal="center" vertical="center" wrapText="1"/>
    </xf>
    <xf numFmtId="0" fontId="48" fillId="9" borderId="20" xfId="0" applyFont="1" applyFill="1" applyBorder="1" applyAlignment="1">
      <alignment horizontal="center" vertical="center" wrapText="1"/>
    </xf>
    <xf numFmtId="0" fontId="40" fillId="9" borderId="10" xfId="0" applyFont="1" applyFill="1" applyBorder="1" applyAlignment="1">
      <alignment horizontal="center" vertical="center" wrapText="1"/>
    </xf>
    <xf numFmtId="1" fontId="47" fillId="9" borderId="2" xfId="0" applyNumberFormat="1" applyFont="1" applyFill="1" applyBorder="1" applyAlignment="1">
      <alignment horizontal="center" vertical="center" wrapText="1"/>
    </xf>
    <xf numFmtId="0" fontId="8" fillId="0" borderId="0" xfId="1" applyFont="1"/>
    <xf numFmtId="0" fontId="33" fillId="0" borderId="0" xfId="0" applyFont="1" applyAlignment="1">
      <alignment horizontal="center" vertical="center"/>
    </xf>
    <xf numFmtId="0" fontId="31" fillId="0" borderId="0" xfId="0" applyFont="1" applyAlignment="1">
      <alignment vertical="center"/>
    </xf>
    <xf numFmtId="0" fontId="26" fillId="0" borderId="0" xfId="1" applyFont="1" applyAlignment="1">
      <alignment wrapText="1"/>
    </xf>
    <xf numFmtId="166" fontId="30" fillId="0" borderId="0" xfId="1" applyNumberFormat="1" applyAlignment="1">
      <alignment horizontal="center"/>
    </xf>
    <xf numFmtId="0" fontId="47" fillId="12" borderId="53" xfId="0" applyFont="1" applyFill="1" applyBorder="1" applyAlignment="1" applyProtection="1">
      <alignment horizontal="center" vertical="center" wrapText="1"/>
      <protection locked="0"/>
    </xf>
    <xf numFmtId="0" fontId="47" fillId="12" borderId="54" xfId="0" applyFont="1" applyFill="1" applyBorder="1" applyAlignment="1" applyProtection="1">
      <alignment horizontal="center" vertical="center" wrapText="1"/>
      <protection locked="0"/>
    </xf>
    <xf numFmtId="0" fontId="47" fillId="12" borderId="45" xfId="0" applyFont="1" applyFill="1" applyBorder="1" applyAlignment="1" applyProtection="1">
      <alignment horizontal="center" vertical="center" wrapText="1"/>
      <protection locked="0"/>
    </xf>
    <xf numFmtId="0" fontId="47" fillId="12" borderId="46" xfId="0" applyFont="1" applyFill="1" applyBorder="1" applyAlignment="1" applyProtection="1">
      <alignment horizontal="center" vertical="center" wrapText="1"/>
      <protection locked="0"/>
    </xf>
    <xf numFmtId="165" fontId="47" fillId="12" borderId="45" xfId="0" applyNumberFormat="1" applyFont="1" applyFill="1" applyBorder="1" applyAlignment="1" applyProtection="1">
      <alignment horizontal="center" vertical="center" wrapText="1"/>
      <protection locked="0"/>
    </xf>
    <xf numFmtId="0" fontId="47" fillId="12" borderId="48" xfId="0" applyFont="1" applyFill="1" applyBorder="1" applyAlignment="1" applyProtection="1">
      <alignment horizontal="center" vertical="center" wrapText="1"/>
      <protection locked="0"/>
    </xf>
    <xf numFmtId="165" fontId="47" fillId="12" borderId="48" xfId="0" applyNumberFormat="1" applyFont="1" applyFill="1" applyBorder="1" applyAlignment="1" applyProtection="1">
      <alignment horizontal="center" vertical="center" wrapText="1"/>
      <protection locked="0"/>
    </xf>
    <xf numFmtId="165" fontId="47" fillId="12" borderId="49" xfId="0" applyNumberFormat="1" applyFont="1" applyFill="1" applyBorder="1" applyAlignment="1" applyProtection="1">
      <alignment horizontal="center" vertical="center" wrapText="1"/>
      <protection locked="0"/>
    </xf>
    <xf numFmtId="0" fontId="42" fillId="12" borderId="53" xfId="0" applyFont="1" applyFill="1" applyBorder="1" applyAlignment="1" applyProtection="1">
      <alignment horizontal="center" vertical="center" wrapText="1"/>
      <protection locked="0"/>
    </xf>
    <xf numFmtId="0" fontId="42" fillId="12" borderId="54" xfId="0" applyFont="1" applyFill="1" applyBorder="1" applyAlignment="1" applyProtection="1">
      <alignment horizontal="center" vertical="center" wrapText="1"/>
      <protection locked="0"/>
    </xf>
    <xf numFmtId="0" fontId="42" fillId="12" borderId="45" xfId="0" applyFont="1" applyFill="1" applyBorder="1" applyAlignment="1" applyProtection="1">
      <alignment horizontal="center" vertical="center" wrapText="1"/>
      <protection locked="0"/>
    </xf>
    <xf numFmtId="0" fontId="42" fillId="12" borderId="46" xfId="0" applyFont="1" applyFill="1" applyBorder="1" applyAlignment="1" applyProtection="1">
      <alignment horizontal="center" vertical="center" wrapText="1"/>
      <protection locked="0"/>
    </xf>
    <xf numFmtId="165" fontId="42" fillId="12" borderId="48" xfId="0" applyNumberFormat="1" applyFont="1" applyFill="1" applyBorder="1" applyAlignment="1" applyProtection="1">
      <alignment horizontal="center" vertical="center" wrapText="1"/>
      <protection locked="0"/>
    </xf>
    <xf numFmtId="165" fontId="42" fillId="12" borderId="49" xfId="0"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0" fillId="0" borderId="2" xfId="0" applyBorder="1" applyAlignment="1">
      <alignment horizontal="center" vertical="center"/>
    </xf>
    <xf numFmtId="0" fontId="1" fillId="18" borderId="3" xfId="0" applyFont="1" applyFill="1" applyBorder="1" applyAlignment="1" applyProtection="1">
      <alignment horizontal="center" vertical="center"/>
      <protection locked="0"/>
    </xf>
    <xf numFmtId="0" fontId="31" fillId="12" borderId="4" xfId="0" applyFont="1" applyFill="1" applyBorder="1" applyAlignment="1">
      <alignment vertical="center"/>
    </xf>
    <xf numFmtId="0" fontId="31" fillId="12" borderId="5" xfId="0" applyFont="1" applyFill="1" applyBorder="1" applyAlignment="1">
      <alignment vertical="center"/>
    </xf>
    <xf numFmtId="0" fontId="5" fillId="2" borderId="6" xfId="0" applyFont="1" applyFill="1" applyBorder="1" applyAlignment="1">
      <alignment horizontal="center" vertical="center"/>
    </xf>
    <xf numFmtId="0" fontId="0" fillId="0" borderId="7" xfId="0" applyBorder="1" applyAlignment="1">
      <alignment horizontal="center" vertical="center"/>
    </xf>
    <xf numFmtId="0" fontId="1" fillId="18" borderId="8" xfId="0" applyFont="1" applyFill="1" applyBorder="1" applyAlignment="1" applyProtection="1">
      <alignment horizontal="center" vertical="center"/>
      <protection locked="0"/>
    </xf>
    <xf numFmtId="0" fontId="31" fillId="12" borderId="9" xfId="0" applyFont="1" applyFill="1" applyBorder="1" applyAlignment="1">
      <alignment vertical="center"/>
    </xf>
    <xf numFmtId="0" fontId="31" fillId="12" borderId="10" xfId="0" applyFont="1" applyFill="1" applyBorder="1" applyAlignment="1">
      <alignment vertical="center"/>
    </xf>
    <xf numFmtId="0" fontId="10" fillId="0" borderId="0" xfId="0" applyFont="1" applyAlignment="1">
      <alignment vertical="center" wrapText="1"/>
    </xf>
    <xf numFmtId="0" fontId="0" fillId="0" borderId="0" xfId="0" applyAlignment="1">
      <alignment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9"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16" fillId="3" borderId="13"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7"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0" fillId="3" borderId="6" xfId="0" applyFill="1" applyBorder="1" applyAlignment="1">
      <alignment horizontal="center" vertical="center"/>
    </xf>
    <xf numFmtId="0" fontId="18" fillId="4" borderId="26" xfId="0" applyFont="1" applyFill="1" applyBorder="1" applyAlignment="1">
      <alignment horizontal="center" vertical="center"/>
    </xf>
    <xf numFmtId="0" fontId="0" fillId="0" borderId="27" xfId="0" applyBorder="1" applyAlignment="1">
      <alignment vertical="center"/>
    </xf>
    <xf numFmtId="0" fontId="0" fillId="0" borderId="33" xfId="0" applyBorder="1" applyAlignment="1">
      <alignment vertical="center"/>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17" fillId="9" borderId="3" xfId="0" applyFont="1" applyFill="1" applyBorder="1" applyAlignment="1">
      <alignment horizontal="center" vertical="center"/>
    </xf>
    <xf numFmtId="0" fontId="35" fillId="0" borderId="4" xfId="0" applyFont="1" applyBorder="1" applyAlignment="1">
      <alignment vertical="center"/>
    </xf>
    <xf numFmtId="0" fontId="35" fillId="0" borderId="5" xfId="0" applyFont="1" applyBorder="1" applyAlignment="1">
      <alignment vertical="center"/>
    </xf>
    <xf numFmtId="0" fontId="17" fillId="9" borderId="8" xfId="0" applyFont="1" applyFill="1" applyBorder="1" applyAlignment="1">
      <alignment horizontal="center" vertical="center"/>
    </xf>
    <xf numFmtId="0" fontId="35" fillId="0" borderId="9" xfId="0" applyFont="1" applyBorder="1" applyAlignment="1">
      <alignment vertical="center"/>
    </xf>
    <xf numFmtId="0" fontId="35" fillId="0" borderId="10" xfId="0" applyFont="1" applyBorder="1" applyAlignment="1">
      <alignment vertical="center"/>
    </xf>
    <xf numFmtId="0" fontId="17" fillId="20" borderId="26" xfId="0" applyFont="1" applyFill="1" applyBorder="1" applyAlignment="1">
      <alignment horizontal="center" vertical="center"/>
    </xf>
    <xf numFmtId="0" fontId="36" fillId="20" borderId="27" xfId="0" applyFont="1" applyFill="1" applyBorder="1" applyAlignment="1">
      <alignment horizontal="center" vertical="center"/>
    </xf>
    <xf numFmtId="0" fontId="35" fillId="20" borderId="27" xfId="0" applyFont="1" applyFill="1" applyBorder="1" applyAlignment="1">
      <alignment vertical="center"/>
    </xf>
    <xf numFmtId="0" fontId="35" fillId="20" borderId="33" xfId="0" applyFont="1" applyFill="1" applyBorder="1" applyAlignment="1">
      <alignment vertical="center"/>
    </xf>
    <xf numFmtId="165" fontId="8" fillId="17" borderId="17" xfId="0" applyNumberFormat="1" applyFont="1" applyFill="1" applyBorder="1" applyAlignment="1">
      <alignment horizontal="left" vertical="center"/>
    </xf>
    <xf numFmtId="0" fontId="0" fillId="0" borderId="4" xfId="0" applyBorder="1"/>
    <xf numFmtId="0" fontId="0" fillId="0" borderId="5" xfId="0" applyBorder="1"/>
    <xf numFmtId="165" fontId="8" fillId="9" borderId="18" xfId="0" applyNumberFormat="1" applyFont="1" applyFill="1" applyBorder="1" applyAlignment="1">
      <alignment horizontal="left" vertical="center"/>
    </xf>
    <xf numFmtId="0" fontId="0" fillId="0" borderId="9" xfId="0" applyBorder="1"/>
    <xf numFmtId="0" fontId="0" fillId="0" borderId="10" xfId="0" applyBorder="1"/>
    <xf numFmtId="0" fontId="0" fillId="0" borderId="27" xfId="0" applyBorder="1" applyAlignment="1">
      <alignment horizontal="center" vertical="center"/>
    </xf>
    <xf numFmtId="0" fontId="0" fillId="0" borderId="33" xfId="0" applyBorder="1" applyAlignment="1">
      <alignment horizontal="center" vertical="center"/>
    </xf>
    <xf numFmtId="0" fontId="1" fillId="19" borderId="3" xfId="0" applyFont="1" applyFill="1" applyBorder="1" applyAlignment="1" applyProtection="1">
      <alignment horizontal="center" vertical="center"/>
      <protection locked="0"/>
    </xf>
    <xf numFmtId="0" fontId="31" fillId="9" borderId="4" xfId="0" applyFont="1" applyFill="1" applyBorder="1" applyAlignment="1">
      <alignment vertical="center"/>
    </xf>
    <xf numFmtId="0" fontId="31" fillId="9" borderId="5" xfId="0" applyFont="1" applyFill="1" applyBorder="1" applyAlignment="1">
      <alignment vertical="center"/>
    </xf>
    <xf numFmtId="0" fontId="6" fillId="2" borderId="6" xfId="0" applyFont="1" applyFill="1" applyBorder="1" applyAlignment="1">
      <alignment horizontal="center" vertical="center"/>
    </xf>
    <xf numFmtId="0" fontId="33" fillId="0" borderId="7" xfId="0" applyFont="1" applyBorder="1" applyAlignment="1">
      <alignment horizontal="center" vertical="center"/>
    </xf>
    <xf numFmtId="0" fontId="1" fillId="19" borderId="8" xfId="0" applyFont="1" applyFill="1" applyBorder="1" applyAlignment="1" applyProtection="1">
      <alignment horizontal="center" vertical="center"/>
      <protection locked="0"/>
    </xf>
    <xf numFmtId="0" fontId="31" fillId="9" borderId="9" xfId="0" applyFont="1" applyFill="1" applyBorder="1" applyAlignment="1">
      <alignment vertical="center"/>
    </xf>
    <xf numFmtId="0" fontId="31" fillId="9" borderId="10" xfId="0" applyFont="1" applyFill="1" applyBorder="1" applyAlignment="1">
      <alignment vertical="center"/>
    </xf>
    <xf numFmtId="165" fontId="1" fillId="17" borderId="21" xfId="0" applyNumberFormat="1" applyFont="1" applyFill="1" applyBorder="1" applyAlignment="1">
      <alignment horizontal="center" vertical="center"/>
    </xf>
    <xf numFmtId="0" fontId="33" fillId="17" borderId="22" xfId="0" applyFont="1" applyFill="1" applyBorder="1" applyAlignment="1">
      <alignment horizontal="center" vertical="center"/>
    </xf>
    <xf numFmtId="0" fontId="6" fillId="9" borderId="22" xfId="1" applyFont="1" applyFill="1" applyBorder="1" applyAlignment="1">
      <alignment horizontal="center" vertical="center"/>
    </xf>
    <xf numFmtId="0" fontId="22" fillId="9" borderId="24" xfId="0" applyFont="1" applyFill="1" applyBorder="1" applyAlignment="1">
      <alignment horizontal="center" vertical="center"/>
    </xf>
    <xf numFmtId="0" fontId="6" fillId="2" borderId="1" xfId="0" applyFont="1" applyFill="1" applyBorder="1" applyAlignment="1">
      <alignment horizontal="center" vertical="center"/>
    </xf>
    <xf numFmtId="0" fontId="33" fillId="0" borderId="2" xfId="0" applyFont="1" applyBorder="1" applyAlignment="1">
      <alignment horizontal="center" vertical="center"/>
    </xf>
    <xf numFmtId="0" fontId="8" fillId="6" borderId="30"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0" fillId="0" borderId="3" xfId="0" applyBorder="1" applyAlignment="1">
      <alignment horizontal="center" vertical="center"/>
    </xf>
    <xf numFmtId="0" fontId="2" fillId="19" borderId="17" xfId="0" applyFont="1" applyFill="1" applyBorder="1" applyAlignment="1">
      <alignment horizontal="center" vertical="center"/>
    </xf>
    <xf numFmtId="0" fontId="0" fillId="9" borderId="4" xfId="0" applyFill="1" applyBorder="1" applyAlignment="1">
      <alignment vertical="center"/>
    </xf>
    <xf numFmtId="0" fontId="0" fillId="9" borderId="5" xfId="0" applyFill="1" applyBorder="1" applyAlignment="1">
      <alignment vertical="center"/>
    </xf>
    <xf numFmtId="0" fontId="0" fillId="0" borderId="8" xfId="0" applyBorder="1" applyAlignment="1">
      <alignment horizontal="center" vertical="center"/>
    </xf>
    <xf numFmtId="0" fontId="5" fillId="2" borderId="20" xfId="0" applyFont="1" applyFill="1" applyBorder="1" applyAlignment="1">
      <alignment horizontal="center" vertical="center"/>
    </xf>
    <xf numFmtId="0" fontId="2" fillId="19" borderId="18" xfId="0" applyFont="1" applyFill="1" applyBorder="1" applyAlignment="1">
      <alignment horizontal="center" vertical="center"/>
    </xf>
    <xf numFmtId="0" fontId="0" fillId="9" borderId="9" xfId="0" applyFill="1" applyBorder="1" applyAlignment="1">
      <alignment vertical="center"/>
    </xf>
    <xf numFmtId="0" fontId="0" fillId="9" borderId="10" xfId="0" applyFill="1" applyBorder="1" applyAlignment="1">
      <alignment vertical="center"/>
    </xf>
    <xf numFmtId="0" fontId="10"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1" fillId="3" borderId="3" xfId="0" applyFont="1" applyFill="1" applyBorder="1" applyAlignment="1">
      <alignment horizontal="center" vertical="center"/>
    </xf>
    <xf numFmtId="0" fontId="31" fillId="0" borderId="5" xfId="0" applyFont="1" applyBorder="1" applyAlignment="1">
      <alignment horizontal="center" vertical="center"/>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36" fillId="20" borderId="33" xfId="0" applyFont="1" applyFill="1" applyBorder="1" applyAlignment="1">
      <alignment horizontal="center" vertical="center"/>
    </xf>
    <xf numFmtId="0" fontId="35" fillId="9" borderId="4" xfId="0" applyFont="1" applyFill="1" applyBorder="1" applyAlignment="1">
      <alignment vertical="center"/>
    </xf>
    <xf numFmtId="0" fontId="35" fillId="9" borderId="9" xfId="0" applyFont="1" applyFill="1" applyBorder="1" applyAlignment="1">
      <alignment vertical="center"/>
    </xf>
    <xf numFmtId="165" fontId="8" fillId="17" borderId="17" xfId="0" applyNumberFormat="1" applyFont="1" applyFill="1" applyBorder="1" applyAlignment="1">
      <alignment vertical="center"/>
    </xf>
    <xf numFmtId="165" fontId="8" fillId="9" borderId="17" xfId="0" applyNumberFormat="1" applyFont="1" applyFill="1" applyBorder="1" applyAlignment="1">
      <alignment horizontal="center" vertical="center"/>
    </xf>
    <xf numFmtId="0" fontId="0" fillId="9" borderId="5" xfId="0" applyFill="1" applyBorder="1" applyAlignment="1">
      <alignment horizontal="center"/>
    </xf>
    <xf numFmtId="0" fontId="1" fillId="19" borderId="3" xfId="0" applyFont="1" applyFill="1" applyBorder="1" applyAlignment="1">
      <alignment horizontal="center" vertical="center"/>
    </xf>
    <xf numFmtId="0" fontId="1" fillId="19" borderId="8" xfId="0" applyFont="1" applyFill="1" applyBorder="1" applyAlignment="1">
      <alignment horizontal="center" vertical="center"/>
    </xf>
    <xf numFmtId="165" fontId="1" fillId="17" borderId="26" xfId="0" applyNumberFormat="1" applyFont="1" applyFill="1" applyBorder="1" applyAlignment="1">
      <alignment horizontal="center" vertical="center"/>
    </xf>
    <xf numFmtId="0" fontId="0" fillId="0" borderId="70" xfId="0" applyBorder="1" applyAlignment="1">
      <alignment horizontal="center" vertical="center"/>
    </xf>
    <xf numFmtId="0" fontId="33" fillId="9" borderId="23" xfId="0" applyFont="1" applyFill="1" applyBorder="1" applyAlignment="1">
      <alignment horizontal="center" vertical="center"/>
    </xf>
    <xf numFmtId="0" fontId="0" fillId="9" borderId="27" xfId="0" applyFill="1" applyBorder="1" applyAlignment="1">
      <alignment horizontal="center" vertical="center"/>
    </xf>
    <xf numFmtId="0" fontId="0" fillId="9" borderId="33" xfId="0" applyFill="1" applyBorder="1" applyAlignment="1">
      <alignment horizontal="center" vertical="center"/>
    </xf>
    <xf numFmtId="0" fontId="47" fillId="0" borderId="0" xfId="0" applyFont="1" applyAlignment="1">
      <alignment vertical="top" wrapText="1"/>
    </xf>
    <xf numFmtId="0" fontId="1" fillId="0" borderId="0" xfId="1" applyFont="1" applyAlignment="1">
      <alignment vertical="center"/>
    </xf>
    <xf numFmtId="0" fontId="6" fillId="0" borderId="0" xfId="1" applyFont="1" applyAlignment="1">
      <alignment horizontal="justify" vertical="center" wrapText="1"/>
    </xf>
    <xf numFmtId="0" fontId="39" fillId="0" borderId="0" xfId="0" applyFont="1" applyAlignment="1">
      <alignment horizontal="justify" vertical="center" wrapText="1"/>
    </xf>
    <xf numFmtId="0" fontId="8" fillId="19" borderId="3" xfId="0" applyFont="1"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8" fillId="19" borderId="8" xfId="0" applyFont="1"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46" fillId="21" borderId="55" xfId="0" applyFont="1" applyFill="1" applyBorder="1" applyAlignment="1" applyProtection="1">
      <alignment horizontal="center" vertical="center" wrapText="1"/>
      <protection locked="0"/>
    </xf>
    <xf numFmtId="0" fontId="46" fillId="21" borderId="45" xfId="0" applyFont="1" applyFill="1" applyBorder="1" applyAlignment="1" applyProtection="1">
      <alignment horizontal="center" vertical="center" wrapText="1"/>
      <protection locked="0"/>
    </xf>
    <xf numFmtId="0" fontId="47" fillId="0" borderId="0" xfId="0" applyFont="1" applyAlignment="1">
      <alignment horizontal="justify" vertical="top" wrapText="1"/>
    </xf>
    <xf numFmtId="0" fontId="50" fillId="4" borderId="42" xfId="0" applyFont="1" applyFill="1" applyBorder="1" applyAlignment="1">
      <alignment horizontal="center" vertical="center" textRotation="90" wrapText="1"/>
    </xf>
    <xf numFmtId="0" fontId="50" fillId="4" borderId="43" xfId="0" applyFont="1" applyFill="1" applyBorder="1" applyAlignment="1">
      <alignment horizontal="center" vertical="center" textRotation="90" wrapText="1"/>
    </xf>
    <xf numFmtId="0" fontId="46" fillId="21" borderId="66" xfId="0" applyFont="1" applyFill="1" applyBorder="1" applyAlignment="1" applyProtection="1">
      <alignment horizontal="center" vertical="center" wrapText="1"/>
      <protection locked="0"/>
    </xf>
    <xf numFmtId="0" fontId="46" fillId="21" borderId="67"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xf>
    <xf numFmtId="0" fontId="49" fillId="0" borderId="2" xfId="0" applyFont="1" applyBorder="1" applyAlignment="1">
      <alignment horizontal="center" vertical="center"/>
    </xf>
    <xf numFmtId="0" fontId="8" fillId="2" borderId="6" xfId="0" applyFont="1" applyFill="1" applyBorder="1" applyAlignment="1">
      <alignment horizontal="center" vertical="center"/>
    </xf>
    <xf numFmtId="0" fontId="49" fillId="0" borderId="7" xfId="0" applyFont="1" applyBorder="1" applyAlignment="1">
      <alignment horizontal="center" vertical="center"/>
    </xf>
    <xf numFmtId="0" fontId="46" fillId="21" borderId="44" xfId="0" applyFont="1" applyFill="1" applyBorder="1" applyAlignment="1" applyProtection="1">
      <alignment horizontal="center" vertical="center" wrapText="1"/>
      <protection locked="0"/>
    </xf>
    <xf numFmtId="0" fontId="46" fillId="21" borderId="56" xfId="0" applyFont="1" applyFill="1" applyBorder="1" applyAlignment="1" applyProtection="1">
      <alignment horizontal="center" vertical="center" wrapText="1"/>
      <protection locked="0"/>
    </xf>
    <xf numFmtId="0" fontId="46" fillId="21" borderId="48" xfId="0" applyFont="1" applyFill="1" applyBorder="1" applyAlignment="1" applyProtection="1">
      <alignment horizontal="center" vertical="center" wrapText="1"/>
      <protection locked="0"/>
    </xf>
    <xf numFmtId="0" fontId="45" fillId="22" borderId="41" xfId="0" applyFont="1" applyFill="1" applyBorder="1" applyAlignment="1">
      <alignment horizontal="center" vertical="center" wrapText="1"/>
    </xf>
    <xf numFmtId="0" fontId="45" fillId="22" borderId="27" xfId="0" applyFont="1" applyFill="1" applyBorder="1" applyAlignment="1">
      <alignment horizontal="center" vertical="center" wrapText="1"/>
    </xf>
    <xf numFmtId="0" fontId="45" fillId="22" borderId="33" xfId="0" applyFont="1" applyFill="1" applyBorder="1" applyAlignment="1">
      <alignment horizontal="center" vertical="center" wrapText="1"/>
    </xf>
    <xf numFmtId="0" fontId="50" fillId="4" borderId="59" xfId="0" applyFont="1" applyFill="1" applyBorder="1" applyAlignment="1">
      <alignment horizontal="center" vertical="center" textRotation="90" wrapText="1"/>
    </xf>
    <xf numFmtId="0" fontId="50" fillId="4" borderId="60" xfId="0" applyFont="1" applyFill="1" applyBorder="1" applyAlignment="1">
      <alignment horizontal="center" vertical="center" textRotation="90" wrapText="1"/>
    </xf>
    <xf numFmtId="0" fontId="50" fillId="4" borderId="61" xfId="0" applyFont="1" applyFill="1" applyBorder="1" applyAlignment="1">
      <alignment horizontal="center" vertical="center" textRotation="90" wrapText="1"/>
    </xf>
    <xf numFmtId="0" fontId="42" fillId="9" borderId="50" xfId="0" applyFont="1" applyFill="1" applyBorder="1" applyAlignment="1">
      <alignment horizontal="center" vertical="center" wrapText="1"/>
    </xf>
    <xf numFmtId="0" fontId="42" fillId="9" borderId="51" xfId="0" applyFont="1" applyFill="1" applyBorder="1" applyAlignment="1">
      <alignment horizontal="center" vertical="center" wrapText="1"/>
    </xf>
    <xf numFmtId="0" fontId="45" fillId="22" borderId="17" xfId="0" applyFont="1" applyFill="1" applyBorder="1" applyAlignment="1">
      <alignment horizontal="center" vertical="center" wrapText="1"/>
    </xf>
    <xf numFmtId="0" fontId="45" fillId="22" borderId="4" xfId="0" applyFont="1" applyFill="1" applyBorder="1" applyAlignment="1">
      <alignment horizontal="center" vertical="center" wrapText="1"/>
    </xf>
    <xf numFmtId="0" fontId="45" fillId="22" borderId="5" xfId="0" applyFont="1" applyFill="1" applyBorder="1" applyAlignment="1">
      <alignment horizontal="center" vertical="center" wrapText="1"/>
    </xf>
    <xf numFmtId="0" fontId="46" fillId="21" borderId="57" xfId="0" applyFont="1" applyFill="1" applyBorder="1" applyAlignment="1" applyProtection="1">
      <alignment horizontal="center" vertical="center" wrapText="1"/>
      <protection locked="0"/>
    </xf>
    <xf numFmtId="0" fontId="46" fillId="21" borderId="53" xfId="0" applyFont="1" applyFill="1" applyBorder="1" applyAlignment="1" applyProtection="1">
      <alignment horizontal="center" vertical="center" wrapText="1"/>
      <protection locked="0"/>
    </xf>
    <xf numFmtId="0" fontId="46" fillId="21" borderId="58" xfId="0" applyFont="1" applyFill="1" applyBorder="1" applyAlignment="1" applyProtection="1">
      <alignment horizontal="center" vertical="center" wrapText="1"/>
      <protection locked="0"/>
    </xf>
    <xf numFmtId="0" fontId="45" fillId="22" borderId="17" xfId="0" applyFont="1" applyFill="1" applyBorder="1" applyAlignment="1" applyProtection="1">
      <alignment horizontal="center" vertical="center" wrapText="1"/>
      <protection locked="0"/>
    </xf>
    <xf numFmtId="0" fontId="45" fillId="22" borderId="4" xfId="0" applyFont="1" applyFill="1" applyBorder="1" applyAlignment="1" applyProtection="1">
      <alignment horizontal="center" vertical="center" wrapText="1"/>
      <protection locked="0"/>
    </xf>
    <xf numFmtId="0" fontId="45" fillId="22" borderId="5" xfId="0" applyFont="1" applyFill="1" applyBorder="1" applyAlignment="1" applyProtection="1">
      <alignment horizontal="center" vertical="center" wrapText="1"/>
      <protection locked="0"/>
    </xf>
    <xf numFmtId="0" fontId="46" fillId="21" borderId="47" xfId="0" applyFont="1" applyFill="1" applyBorder="1" applyAlignment="1" applyProtection="1">
      <alignment horizontal="center" vertical="center" wrapText="1"/>
      <protection locked="0"/>
    </xf>
  </cellXfs>
  <cellStyles count="2">
    <cellStyle name="Normal" xfId="0" builtinId="0"/>
    <cellStyle name="Normal 2" xfId="1" xr:uid="{00000000-0005-0000-0000-000001000000}"/>
  </cellStyles>
  <dxfs count="0"/>
  <tableStyles count="0" defaultTableStyle="TableStyleMedium2" defaultPivotStyle="PivotStyleLight16"/>
  <colors>
    <mruColors>
      <color rgb="FFFFFF99"/>
      <color rgb="FF3366CC"/>
      <color rgb="FFCC0099"/>
      <color rgb="FF003399"/>
      <color rgb="FF669900"/>
      <color rgb="FFFFFFCC"/>
      <color rgb="FF009900"/>
      <color rgb="FF003300"/>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Precision Number PNt</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'1a TASTER CHART PN'!$E$10</c:f>
              <c:strCache>
                <c:ptCount val="1"/>
                <c:pt idx="0">
                  <c:v>PNt fruity  </c:v>
                </c:pt>
              </c:strCache>
            </c:strRef>
          </c:tx>
          <c:spPr>
            <a:ln>
              <a:solidFill>
                <a:srgbClr val="3366CC"/>
              </a:solidFill>
            </a:ln>
          </c:spPr>
          <c:marker>
            <c:symbol val="diamond"/>
            <c:size val="4"/>
            <c:spPr>
              <a:solidFill>
                <a:schemeClr val="accent1"/>
              </a:solidFill>
              <a:ln>
                <a:solidFill>
                  <a:srgbClr val="3366CC"/>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PN'!$E$11:$E$52</c:f>
              <c:numCache>
                <c:formatCode>0.00</c:formatCode>
                <c:ptCount val="42"/>
                <c:pt idx="0">
                  <c:v>3.9999999999999897E-2</c:v>
                </c:pt>
                <c:pt idx="1">
                  <c:v>0.49000000000000027</c:v>
                </c:pt>
                <c:pt idx="2">
                  <c:v>8.99999999999999E-2</c:v>
                </c:pt>
                <c:pt idx="3">
                  <c:v>4.000000000000007E-2</c:v>
                </c:pt>
                <c:pt idx="4">
                  <c:v>0.3599999999999996</c:v>
                </c:pt>
                <c:pt idx="5">
                  <c:v>8.99999999999999E-2</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DDD5-417F-BBAB-E1E6E1362665}"/>
            </c:ext>
          </c:extLst>
        </c:ser>
        <c:ser>
          <c:idx val="1"/>
          <c:order val="1"/>
          <c:tx>
            <c:strRef>
              <c:f>'1a TASTER CHART PN'!$U$10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DDD5-417F-BBAB-E1E6E1362665}"/>
            </c:ext>
          </c:extLst>
        </c:ser>
        <c:ser>
          <c:idx val="2"/>
          <c:order val="2"/>
          <c:tx>
            <c:strRef>
              <c:f>'1a TASTER CHART PN'!$V$10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DDD5-417F-BBAB-E1E6E1362665}"/>
            </c:ext>
          </c:extLst>
        </c:ser>
        <c:dLbls>
          <c:showLegendKey val="0"/>
          <c:showVal val="0"/>
          <c:showCatName val="0"/>
          <c:showSerName val="0"/>
          <c:showPercent val="0"/>
          <c:showBubbleSize val="0"/>
        </c:dLbls>
        <c:axId val="-1474251312"/>
        <c:axId val="-1474246960"/>
      </c:scatterChart>
      <c:valAx>
        <c:axId val="-1474251312"/>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6960"/>
        <c:crossesAt val="0"/>
        <c:crossBetween val="midCat"/>
        <c:majorUnit val="1"/>
        <c:minorUnit val="1"/>
      </c:valAx>
      <c:valAx>
        <c:axId val="-1474246960"/>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5131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Precision</a:t>
            </a:r>
            <a:r>
              <a:rPr lang="es-ES" sz="1000" b="1" i="0" baseline="0">
                <a:effectLst/>
              </a:rPr>
              <a:t> Number PNt</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'1a TASTER CHART PN'!$F$10</c:f>
              <c:strCache>
                <c:ptCount val="1"/>
                <c:pt idx="0">
                  <c:v>PNt defect</c:v>
                </c:pt>
              </c:strCache>
            </c:strRef>
          </c:tx>
          <c:spPr>
            <a:ln>
              <a:solidFill>
                <a:srgbClr val="CC0099"/>
              </a:solidFill>
            </a:ln>
          </c:spPr>
          <c:marker>
            <c:symbol val="circle"/>
            <c:size val="5"/>
            <c:spPr>
              <a:solidFill>
                <a:srgbClr val="CC0099"/>
              </a:solidFill>
              <a:ln>
                <a:solidFill>
                  <a:srgbClr val="CC0099"/>
                </a:solidFill>
                <a:prstDash val="solid"/>
              </a:ln>
            </c:spPr>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PN'!$F$11:$F$52</c:f>
              <c:numCache>
                <c:formatCode>0.00</c:formatCode>
                <c:ptCount val="42"/>
                <c:pt idx="0">
                  <c:v>0.25</c:v>
                </c:pt>
                <c:pt idx="1">
                  <c:v>0</c:v>
                </c:pt>
                <c:pt idx="2">
                  <c:v>4.000000000000007E-2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7B1B-4933-B7EE-36DC137F0A5C}"/>
            </c:ext>
          </c:extLst>
        </c:ser>
        <c:ser>
          <c:idx val="2"/>
          <c:order val="1"/>
          <c:tx>
            <c:strRef>
              <c:f>'1a TASTER CHART PN'!$U$10</c:f>
              <c:strCache>
                <c:ptCount val="1"/>
                <c:pt idx="0">
                  <c:v>warning limit</c:v>
                </c:pt>
              </c:strCache>
            </c:strRef>
          </c:tx>
          <c:spPr>
            <a:ln w="25400">
              <a:solidFill>
                <a:srgbClr val="008000"/>
              </a:solidFill>
              <a:prstDash val="lgDashDot"/>
            </a:ln>
          </c:spPr>
          <c:marker>
            <c:symbol val="none"/>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7B1B-4933-B7EE-36DC137F0A5C}"/>
            </c:ext>
          </c:extLst>
        </c:ser>
        <c:ser>
          <c:idx val="3"/>
          <c:order val="2"/>
          <c:tx>
            <c:strRef>
              <c:f>'1a TASTER CHART PN'!$V$10</c:f>
              <c:strCache>
                <c:ptCount val="1"/>
                <c:pt idx="0">
                  <c:v>action limit</c:v>
                </c:pt>
              </c:strCache>
            </c:strRef>
          </c:tx>
          <c:spPr>
            <a:ln w="38100">
              <a:solidFill>
                <a:srgbClr val="FF0000"/>
              </a:solidFill>
              <a:prstDash val="solid"/>
            </a:ln>
          </c:spPr>
          <c:marker>
            <c:symbol val="none"/>
          </c:marker>
          <c:xVal>
            <c:numRef>
              <c:f>'1a TASTER CHART PN'!$A$11:$A$52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'1a TASTER CHART PN'!$V$11:$V$52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7B1B-4933-B7EE-36DC137F0A5C}"/>
            </c:ext>
          </c:extLst>
        </c:ser>
        <c:dLbls>
          <c:showLegendKey val="0"/>
          <c:showVal val="0"/>
          <c:showCatName val="0"/>
          <c:showSerName val="0"/>
          <c:showPercent val="0"/>
          <c:showBubbleSize val="0"/>
        </c:dLbls>
        <c:axId val="-1474250768"/>
        <c:axId val="-1474248592"/>
      </c:scatterChart>
      <c:valAx>
        <c:axId val="-1474250768"/>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8592"/>
        <c:crossesAt val="0"/>
        <c:crossBetween val="midCat"/>
        <c:majorUnit val="1"/>
        <c:minorUnit val="1"/>
      </c:valAx>
      <c:valAx>
        <c:axId val="-147424859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PRECISION</a:t>
                </a:r>
                <a:r>
                  <a:rPr lang="es-ES" baseline="0"/>
                  <a:t>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50768"/>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Deviation Number DNt</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'1b TASTER CHART DN'!$E$10</c:f>
              <c:strCache>
                <c:ptCount val="1"/>
                <c:pt idx="0">
                  <c:v>DNt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DN'!$E$11:$E$52</c:f>
              <c:numCache>
                <c:formatCode>0.00</c:formatCode>
                <c:ptCount val="42"/>
                <c:pt idx="0">
                  <c:v>8.99999999999999E-2</c:v>
                </c:pt>
                <c:pt idx="1">
                  <c:v>0.16000000000000028</c:v>
                </c:pt>
                <c:pt idx="2">
                  <c:v>2.5600000000000005</c:v>
                </c:pt>
                <c:pt idx="3">
                  <c:v>0.25</c:v>
                </c:pt>
                <c:pt idx="4">
                  <c:v>8.99999999999999E-2</c:v>
                </c:pt>
                <c:pt idx="5">
                  <c:v>2.25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4272-4FF2-BEEC-ECD88C6A4FC3}"/>
            </c:ext>
          </c:extLst>
        </c:ser>
        <c:ser>
          <c:idx val="1"/>
          <c:order val="1"/>
          <c:tx>
            <c:strRef>
              <c:f>'1b TASTER CHART DN'!$U$10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4272-4FF2-BEEC-ECD88C6A4FC3}"/>
            </c:ext>
          </c:extLst>
        </c:ser>
        <c:ser>
          <c:idx val="2"/>
          <c:order val="2"/>
          <c:tx>
            <c:strRef>
              <c:f>'1b TASTER CHART DN'!$V$10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4272-4FF2-BEEC-ECD88C6A4FC3}"/>
            </c:ext>
          </c:extLst>
        </c:ser>
        <c:dLbls>
          <c:showLegendKey val="0"/>
          <c:showVal val="0"/>
          <c:showCatName val="0"/>
          <c:showSerName val="0"/>
          <c:showPercent val="0"/>
          <c:showBubbleSize val="0"/>
        </c:dLbls>
        <c:axId val="-1474241520"/>
        <c:axId val="-1474245328"/>
      </c:scatterChart>
      <c:valAx>
        <c:axId val="-1474241520"/>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5328"/>
        <c:crossesAt val="0"/>
        <c:crossBetween val="midCat"/>
        <c:majorUnit val="1"/>
        <c:minorUnit val="1"/>
      </c:valAx>
      <c:valAx>
        <c:axId val="-1474245328"/>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41520"/>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Deviation</a:t>
            </a:r>
            <a:r>
              <a:rPr lang="es-ES" sz="1000" b="1" i="0" baseline="0">
                <a:effectLst/>
              </a:rPr>
              <a:t> Number DNt</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'1b TASTER CHART DN'!$F$10</c:f>
              <c:strCache>
                <c:ptCount val="1"/>
                <c:pt idx="0">
                  <c:v>DNt defect</c:v>
                </c:pt>
              </c:strCache>
            </c:strRef>
          </c:tx>
          <c:spPr>
            <a:ln>
              <a:solidFill>
                <a:srgbClr val="CC0099"/>
              </a:solidFill>
            </a:ln>
          </c:spPr>
          <c:marker>
            <c:symbol val="circle"/>
            <c:size val="5"/>
            <c:spPr>
              <a:solidFill>
                <a:srgbClr val="CC0099"/>
              </a:solidFill>
              <a:ln>
                <a:solidFill>
                  <a:srgbClr val="CC0099"/>
                </a:solidFill>
                <a:prstDash val="solid"/>
              </a:ln>
            </c:spPr>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DN'!$F$11:$F$52</c:f>
              <c:numCache>
                <c:formatCode>0.00</c:formatCode>
                <c:ptCount val="42"/>
                <c:pt idx="0">
                  <c:v>0.80999999999999983</c:v>
                </c:pt>
                <c:pt idx="1">
                  <c:v>0</c:v>
                </c:pt>
                <c:pt idx="2">
                  <c:v>8.99999999999999E-2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DD96-4AD1-8A25-7806C65A1389}"/>
            </c:ext>
          </c:extLst>
        </c:ser>
        <c:ser>
          <c:idx val="2"/>
          <c:order val="1"/>
          <c:tx>
            <c:strRef>
              <c:f>'1b TASTER CHART DN'!$U$10</c:f>
              <c:strCache>
                <c:ptCount val="1"/>
                <c:pt idx="0">
                  <c:v>warning limit</c:v>
                </c:pt>
              </c:strCache>
            </c:strRef>
          </c:tx>
          <c:spPr>
            <a:ln w="25400">
              <a:solidFill>
                <a:srgbClr val="008000"/>
              </a:solidFill>
              <a:prstDash val="lgDashDot"/>
            </a:ln>
          </c:spPr>
          <c:marker>
            <c:symbol val="none"/>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DD96-4AD1-8A25-7806C65A1389}"/>
            </c:ext>
          </c:extLst>
        </c:ser>
        <c:ser>
          <c:idx val="3"/>
          <c:order val="2"/>
          <c:tx>
            <c:strRef>
              <c:f>'1b TASTER CHART DN'!$V$10</c:f>
              <c:strCache>
                <c:ptCount val="1"/>
                <c:pt idx="0">
                  <c:v>action limit</c:v>
                </c:pt>
              </c:strCache>
            </c:strRef>
          </c:tx>
          <c:spPr>
            <a:ln w="38100">
              <a:solidFill>
                <a:srgbClr val="FF0000"/>
              </a:solidFill>
            </a:ln>
          </c:spPr>
          <c:marker>
            <c:symbol val="none"/>
          </c:marker>
          <c:xVal>
            <c:numRef>
              <c:f>'1b TASTER CHART DN'!$A$11:$A$52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'1b TASTER CHART DN'!$V$11:$V$52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DD96-4AD1-8A25-7806C65A1389}"/>
            </c:ext>
          </c:extLst>
        </c:ser>
        <c:dLbls>
          <c:showLegendKey val="0"/>
          <c:showVal val="0"/>
          <c:showCatName val="0"/>
          <c:showSerName val="0"/>
          <c:showPercent val="0"/>
          <c:showBubbleSize val="0"/>
        </c:dLbls>
        <c:axId val="-1474254032"/>
        <c:axId val="-1474256752"/>
      </c:scatterChart>
      <c:valAx>
        <c:axId val="-1474254032"/>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56752"/>
        <c:crossesAt val="0"/>
        <c:crossBetween val="midCat"/>
        <c:majorUnit val="1"/>
        <c:minorUnit val="1"/>
      </c:valAx>
      <c:valAx>
        <c:axId val="-147425675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baseline="0"/>
                  <a:t>DEVIATION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54032"/>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Deviation Number DNt</a:t>
            </a:r>
          </a:p>
          <a:p>
            <a:pPr>
              <a:defRPr sz="1000" b="1" i="0" u="none" strike="noStrike"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fruity</a:t>
            </a:r>
          </a:p>
        </c:rich>
      </c:tx>
      <c:layout>
        <c:manualLayout>
          <c:xMode val="edge"/>
          <c:yMode val="edge"/>
          <c:x val="0.18152097734711628"/>
          <c:y val="2.3354484864796705E-2"/>
        </c:manualLayout>
      </c:layout>
      <c:overlay val="0"/>
      <c:spPr>
        <a:noFill/>
        <a:ln w="25400">
          <a:noFill/>
        </a:ln>
      </c:spPr>
    </c:title>
    <c:autoTitleDeleted val="0"/>
    <c:plotArea>
      <c:layout>
        <c:manualLayout>
          <c:layoutTarget val="inner"/>
          <c:xMode val="edge"/>
          <c:yMode val="edge"/>
          <c:x val="0.12845849802371542"/>
          <c:y val="0.16741094863142109"/>
          <c:w val="0.84504832335745206"/>
          <c:h val="0.5050406879056436"/>
        </c:manualLayout>
      </c:layout>
      <c:scatterChart>
        <c:scatterStyle val="lineMarker"/>
        <c:varyColors val="0"/>
        <c:ser>
          <c:idx val="0"/>
          <c:order val="0"/>
          <c:tx>
            <c:strRef>
              <c:f>'2a TASTER CHART DN REF'!$E$10</c:f>
              <c:strCache>
                <c:ptCount val="1"/>
                <c:pt idx="0">
                  <c:v>DNt fruity  </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REF'!$E$11:$E$52</c:f>
              <c:numCache>
                <c:formatCode>0.00</c:formatCode>
                <c:ptCount val="42"/>
                <c:pt idx="0">
                  <c:v>0</c:v>
                </c:pt>
                <c:pt idx="1">
                  <c:v>0.15999999999999992</c:v>
                </c:pt>
                <c:pt idx="2">
                  <c:v>0.3599999999999996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C605-4533-8274-7725DBB758E2}"/>
            </c:ext>
          </c:extLst>
        </c:ser>
        <c:ser>
          <c:idx val="1"/>
          <c:order val="1"/>
          <c:tx>
            <c:strRef>
              <c:f>'2a TASTER CHART DN REF'!$U$10</c:f>
              <c:strCache>
                <c:ptCount val="1"/>
                <c:pt idx="0">
                  <c:v>warning limit</c:v>
                </c:pt>
              </c:strCache>
            </c:strRef>
          </c:tx>
          <c:spPr>
            <a:ln w="25400">
              <a:solidFill>
                <a:srgbClr val="008000"/>
              </a:solidFill>
              <a:prstDash val="lgDashDot"/>
            </a:ln>
          </c:spPr>
          <c:marker>
            <c:symbol val="dash"/>
            <c:size val="2"/>
            <c:spPr>
              <a:noFill/>
              <a:ln>
                <a:solidFill>
                  <a:srgbClr val="008000"/>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1"/>
          <c:extLst>
            <c:ext xmlns:c16="http://schemas.microsoft.com/office/drawing/2014/chart" uri="{C3380CC4-5D6E-409C-BE32-E72D297353CC}">
              <c16:uniqueId val="{00000001-C605-4533-8274-7725DBB758E2}"/>
            </c:ext>
          </c:extLst>
        </c:ser>
        <c:ser>
          <c:idx val="2"/>
          <c:order val="2"/>
          <c:tx>
            <c:strRef>
              <c:f>'2a TASTER CHART DN REF'!$V$10</c:f>
              <c:strCache>
                <c:ptCount val="1"/>
                <c:pt idx="0">
                  <c:v>action limit</c:v>
                </c:pt>
              </c:strCache>
            </c:strRef>
          </c:tx>
          <c:spPr>
            <a:ln w="38100">
              <a:solidFill>
                <a:srgbClr val="FF0000"/>
              </a:solidFill>
              <a:prstDash val="solid"/>
            </a:ln>
          </c:spPr>
          <c:marker>
            <c:symbol val="dash"/>
            <c:size val="2"/>
            <c:spPr>
              <a:noFill/>
              <a:ln>
                <a:solidFill>
                  <a:srgbClr val="FF0000"/>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C605-4533-8274-7725DBB758E2}"/>
            </c:ext>
          </c:extLst>
        </c:ser>
        <c:dLbls>
          <c:showLegendKey val="0"/>
          <c:showVal val="0"/>
          <c:showCatName val="0"/>
          <c:showSerName val="0"/>
          <c:showPercent val="0"/>
          <c:showBubbleSize val="0"/>
        </c:dLbls>
        <c:axId val="-1474244784"/>
        <c:axId val="-1474244240"/>
      </c:scatterChart>
      <c:valAx>
        <c:axId val="-1474244784"/>
        <c:scaling>
          <c:orientation val="minMax"/>
          <c:max val="42"/>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4240"/>
        <c:crossesAt val="0"/>
        <c:crossBetween val="midCat"/>
        <c:majorUnit val="1"/>
        <c:minorUnit val="1"/>
      </c:valAx>
      <c:valAx>
        <c:axId val="-1474244240"/>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DEVIATION NUMBER </a:t>
                </a:r>
              </a:p>
            </c:rich>
          </c:tx>
          <c:layout>
            <c:manualLayout>
              <c:xMode val="edge"/>
              <c:yMode val="edge"/>
              <c:x val="9.881422924901186E-3"/>
              <c:y val="0.35714324639810441"/>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44784"/>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l-GR">
                <a:latin typeface="Verdana" panose="020B0604030504040204" pitchFamily="34" charset="0"/>
                <a:ea typeface="Verdana" panose="020B0604030504040204" pitchFamily="34" charset="0"/>
                <a:cs typeface="Verdana" panose="020B0604030504040204" pitchFamily="34" charset="0"/>
              </a:rPr>
              <a:t>Μ</a:t>
            </a:r>
            <a:r>
              <a:rPr lang="es-ES">
                <a:latin typeface="Verdana" panose="020B0604030504040204" pitchFamily="34" charset="0"/>
                <a:ea typeface="Verdana" panose="020B0604030504040204" pitchFamily="34" charset="0"/>
                <a:cs typeface="Verdana" panose="020B0604030504040204" pitchFamily="34" charset="0"/>
              </a:rPr>
              <a:t>ETHOD : Organoleptic evaluation of virgin olive oils  
Internal quality control  - </a:t>
            </a:r>
            <a:r>
              <a:rPr lang="es-ES" sz="1000" b="1" i="0" baseline="0">
                <a:effectLst/>
                <a:latin typeface="Verdana" panose="020B0604030504040204" pitchFamily="34" charset="0"/>
                <a:ea typeface="Verdana" panose="020B0604030504040204" pitchFamily="34" charset="0"/>
                <a:cs typeface="Verdana" panose="020B0604030504040204" pitchFamily="34" charset="0"/>
              </a:rPr>
              <a:t>Deviation</a:t>
            </a:r>
            <a:r>
              <a:rPr lang="es-ES" sz="1000" b="1" i="0" baseline="0">
                <a:effectLst/>
              </a:rPr>
              <a:t> Number DNt</a:t>
            </a:r>
            <a:endParaRPr lang="el-GR"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rgbClr val="000000"/>
                </a:solidFill>
                <a:latin typeface="Verdana" panose="020B0604030504040204" pitchFamily="34" charset="0"/>
                <a:ea typeface="Verdana" panose="020B0604030504040204" pitchFamily="34" charset="0"/>
                <a:cs typeface="Verdana" panose="020B0604030504040204" pitchFamily="34" charset="0"/>
              </a:defRPr>
            </a:pPr>
            <a:r>
              <a:rPr lang="es-ES">
                <a:latin typeface="Verdana" panose="020B0604030504040204" pitchFamily="34" charset="0"/>
                <a:ea typeface="Verdana" panose="020B0604030504040204" pitchFamily="34" charset="0"/>
                <a:cs typeface="Verdana" panose="020B0604030504040204" pitchFamily="34" charset="0"/>
              </a:rPr>
              <a:t>Taster : t, Attribute : defect</a:t>
            </a:r>
          </a:p>
        </c:rich>
      </c:tx>
      <c:layout>
        <c:manualLayout>
          <c:xMode val="edge"/>
          <c:yMode val="edge"/>
          <c:x val="0.16187702172265736"/>
          <c:y val="1.9581064763598766E-2"/>
        </c:manualLayout>
      </c:layout>
      <c:overlay val="0"/>
      <c:spPr>
        <a:noFill/>
        <a:ln w="25400">
          <a:noFill/>
        </a:ln>
      </c:spPr>
    </c:title>
    <c:autoTitleDeleted val="0"/>
    <c:plotArea>
      <c:layout>
        <c:manualLayout>
          <c:layoutTarget val="inner"/>
          <c:xMode val="edge"/>
          <c:yMode val="edge"/>
          <c:x val="0.12845849802371542"/>
          <c:y val="0.16741094863142109"/>
          <c:w val="0.8214756258234519"/>
          <c:h val="0.5050406879056436"/>
        </c:manualLayout>
      </c:layout>
      <c:scatterChart>
        <c:scatterStyle val="lineMarker"/>
        <c:varyColors val="0"/>
        <c:ser>
          <c:idx val="1"/>
          <c:order val="0"/>
          <c:tx>
            <c:strRef>
              <c:f>'2a TASTER CHART DN REF'!$F$10</c:f>
              <c:strCache>
                <c:ptCount val="1"/>
                <c:pt idx="0">
                  <c:v>DNt defect</c:v>
                </c:pt>
              </c:strCache>
            </c:strRef>
          </c:tx>
          <c:spPr>
            <a:ln>
              <a:solidFill>
                <a:srgbClr val="CC0099"/>
              </a:solidFill>
            </a:ln>
          </c:spPr>
          <c:marker>
            <c:symbol val="circle"/>
            <c:size val="5"/>
            <c:spPr>
              <a:solidFill>
                <a:srgbClr val="CC0099"/>
              </a:solidFill>
              <a:ln>
                <a:solidFill>
                  <a:srgbClr val="CC0099"/>
                </a:solidFill>
                <a:prstDash val="solid"/>
              </a:ln>
            </c:spPr>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REF'!$F$11:$F$52</c:f>
              <c:numCache>
                <c:formatCode>0.00</c:formatCode>
                <c:ptCount val="42"/>
                <c:pt idx="0">
                  <c:v>8.99999999999999E-2</c:v>
                </c:pt>
                <c:pt idx="1">
                  <c:v>0.48999999999999994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12EB-4BF7-9109-92D6AE805DC4}"/>
            </c:ext>
          </c:extLst>
        </c:ser>
        <c:ser>
          <c:idx val="2"/>
          <c:order val="1"/>
          <c:tx>
            <c:strRef>
              <c:f>'2a TASTER CHART DN REF'!$U$10</c:f>
              <c:strCache>
                <c:ptCount val="1"/>
                <c:pt idx="0">
                  <c:v>warning limit</c:v>
                </c:pt>
              </c:strCache>
            </c:strRef>
          </c:tx>
          <c:spPr>
            <a:ln w="25400">
              <a:solidFill>
                <a:srgbClr val="008000"/>
              </a:solidFill>
              <a:prstDash val="lgDashDot"/>
            </a:ln>
          </c:spPr>
          <c:marker>
            <c:symbol val="none"/>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REF'!$U$11:$U$52</c:f>
              <c:numCache>
                <c:formatCode>0.00</c:formatCode>
                <c:ptCount val="42"/>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yVal>
          <c:smooth val="0"/>
          <c:extLst>
            <c:ext xmlns:c16="http://schemas.microsoft.com/office/drawing/2014/chart" uri="{C3380CC4-5D6E-409C-BE32-E72D297353CC}">
              <c16:uniqueId val="{00000001-12EB-4BF7-9109-92D6AE805DC4}"/>
            </c:ext>
          </c:extLst>
        </c:ser>
        <c:ser>
          <c:idx val="3"/>
          <c:order val="2"/>
          <c:tx>
            <c:strRef>
              <c:f>'2a TASTER CHART DN REF'!$V$10</c:f>
              <c:strCache>
                <c:ptCount val="1"/>
                <c:pt idx="0">
                  <c:v>action limit</c:v>
                </c:pt>
              </c:strCache>
            </c:strRef>
          </c:tx>
          <c:spPr>
            <a:ln w="38100">
              <a:solidFill>
                <a:srgbClr val="FF0000"/>
              </a:solidFill>
            </a:ln>
          </c:spPr>
          <c:marker>
            <c:symbol val="none"/>
          </c:marker>
          <c:xVal>
            <c:numRef>
              <c:f>'2a TASTER CHART DN REF'!$A$11:$A$52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'2a TASTER CHART DN REF'!$V$11:$V$52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0"/>
          <c:extLst>
            <c:ext xmlns:c16="http://schemas.microsoft.com/office/drawing/2014/chart" uri="{C3380CC4-5D6E-409C-BE32-E72D297353CC}">
              <c16:uniqueId val="{00000002-12EB-4BF7-9109-92D6AE805DC4}"/>
            </c:ext>
          </c:extLst>
        </c:ser>
        <c:dLbls>
          <c:showLegendKey val="0"/>
          <c:showVal val="0"/>
          <c:showCatName val="0"/>
          <c:showSerName val="0"/>
          <c:showPercent val="0"/>
          <c:showBubbleSize val="0"/>
        </c:dLbls>
        <c:axId val="-1474243696"/>
        <c:axId val="-1474243152"/>
      </c:scatterChart>
      <c:valAx>
        <c:axId val="-1474243696"/>
        <c:scaling>
          <c:orientation val="minMax"/>
          <c:max val="40"/>
          <c:min val="1"/>
        </c:scaling>
        <c:delete val="0"/>
        <c:axPos val="b"/>
        <c:title>
          <c:tx>
            <c:rich>
              <a:bodyPr/>
              <a:lstStyle/>
              <a:p>
                <a:pPr>
                  <a:defRPr sz="1000" b="1" i="0" u="none" strike="noStrike" baseline="0">
                    <a:solidFill>
                      <a:srgbClr val="000000"/>
                    </a:solidFill>
                    <a:latin typeface="Arial"/>
                    <a:ea typeface="Arial"/>
                    <a:cs typeface="Arial"/>
                  </a:defRPr>
                </a:pPr>
                <a:r>
                  <a:rPr lang="es-ES"/>
                  <a:t>sample's code   </a:t>
                </a:r>
              </a:p>
            </c:rich>
          </c:tx>
          <c:layout>
            <c:manualLayout>
              <c:xMode val="edge"/>
              <c:yMode val="edge"/>
              <c:x val="0.4137515737362098"/>
              <c:y val="0.72992719006358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43152"/>
        <c:crossesAt val="0"/>
        <c:crossBetween val="midCat"/>
        <c:majorUnit val="1"/>
        <c:minorUnit val="1"/>
      </c:valAx>
      <c:valAx>
        <c:axId val="-1474243152"/>
        <c:scaling>
          <c:orientation val="minMax"/>
          <c:max val="3"/>
          <c:min val="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baseline="0"/>
                  <a:t>DEVIATION NUMBER</a:t>
                </a:r>
                <a:r>
                  <a:rPr lang="es-ES"/>
                  <a:t> </a:t>
                </a:r>
              </a:p>
            </c:rich>
          </c:tx>
          <c:layout>
            <c:manualLayout>
              <c:xMode val="edge"/>
              <c:yMode val="edge"/>
              <c:x val="1.1845769271996551E-2"/>
              <c:y val="0.19552721199106313"/>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43696"/>
        <c:crossesAt val="0"/>
        <c:crossBetween val="midCat"/>
        <c:majorUnit val="0.5"/>
        <c:minorUnit val="0.5"/>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Taster: t , Attribute : fruity</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50436866202927644"/>
        </c:manualLayout>
      </c:layout>
      <c:scatterChart>
        <c:scatterStyle val="lineMarker"/>
        <c:varyColors val="0"/>
        <c:ser>
          <c:idx val="0"/>
          <c:order val="0"/>
          <c:tx>
            <c:strRef>
              <c:f>'2b TASTER CHART Z-SCORE'!$E$10</c:f>
              <c:strCache>
                <c:ptCount val="1"/>
                <c:pt idx="0">
                  <c:v>z-scoret fruity</c:v>
                </c:pt>
              </c:strCache>
            </c:strRef>
          </c:tx>
          <c:spPr>
            <a:ln w="12700">
              <a:solidFill>
                <a:srgbClr val="3366FF"/>
              </a:solidFill>
              <a:prstDash val="solid"/>
            </a:ln>
          </c:spPr>
          <c:marker>
            <c:symbol val="diamond"/>
            <c:size val="5"/>
            <c:spPr>
              <a:solidFill>
                <a:srgbClr val="3366FF"/>
              </a:solidFill>
              <a:ln>
                <a:solidFill>
                  <a:srgbClr val="3366FF"/>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Z-SCORE'!$E$11:$E$52</c:f>
              <c:numCache>
                <c:formatCode>0.00</c:formatCode>
                <c:ptCount val="42"/>
                <c:pt idx="0">
                  <c:v>0</c:v>
                </c:pt>
                <c:pt idx="1">
                  <c:v>0.57142857142857129</c:v>
                </c:pt>
                <c:pt idx="2">
                  <c:v>-0.85714285714285665</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57A3-4C1D-A626-674BD9973D99}"/>
            </c:ext>
          </c:extLst>
        </c:ser>
        <c:ser>
          <c:idx val="1"/>
          <c:order val="1"/>
          <c:tx>
            <c:strRef>
              <c:f>'2b TASTER CHART Z-SCORE'!$T$10</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Z-SCORE'!$T$11:$T$52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57A3-4C1D-A626-674BD9973D99}"/>
            </c:ext>
          </c:extLst>
        </c:ser>
        <c:ser>
          <c:idx val="2"/>
          <c:order val="2"/>
          <c:tx>
            <c:strRef>
              <c:f>'2b TASTER CHART Z-SCORE'!$U$10</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57A3-4C1D-A626-674BD9973D99}"/>
            </c:ext>
          </c:extLst>
        </c:ser>
        <c:ser>
          <c:idx val="3"/>
          <c:order val="3"/>
          <c:tx>
            <c:strRef>
              <c:f>'2b TASTER CHART Z-SCORE'!$V$10</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Z-SCORE'!$V$11:$V$52</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57A3-4C1D-A626-674BD9973D99}"/>
            </c:ext>
          </c:extLst>
        </c:ser>
        <c:ser>
          <c:idx val="4"/>
          <c:order val="4"/>
          <c:tx>
            <c:strRef>
              <c:f>'2b TASTER CHART Z-SCORE'!$W$10</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Z-SCORE'!$W$11:$W$52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57A3-4C1D-A626-674BD9973D99}"/>
            </c:ext>
          </c:extLst>
        </c:ser>
        <c:ser>
          <c:idx val="5"/>
          <c:order val="5"/>
          <c:tx>
            <c:strRef>
              <c:f>'2b TASTER CHART Z-SCORE'!$X$10</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Z-SCORE'!$X$11:$X$52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57A3-4C1D-A626-674BD9973D99}"/>
            </c:ext>
          </c:extLst>
        </c:ser>
        <c:dLbls>
          <c:showLegendKey val="0"/>
          <c:showVal val="0"/>
          <c:showCatName val="0"/>
          <c:showSerName val="0"/>
          <c:showPercent val="0"/>
          <c:showBubbleSize val="0"/>
        </c:dLbls>
        <c:axId val="-1474242064"/>
        <c:axId val="-1474255120"/>
      </c:scatterChart>
      <c:valAx>
        <c:axId val="-1474242064"/>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2750862632810049"/>
              <c:y val="0.72916537470412079"/>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55120"/>
        <c:crossesAt val="0"/>
        <c:crossBetween val="midCat"/>
        <c:majorUnit val="1"/>
        <c:minorUnit val="1"/>
      </c:valAx>
      <c:valAx>
        <c:axId val="-1474255120"/>
        <c:scaling>
          <c:orientation val="minMax"/>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42064"/>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l-GR"/>
              <a:t>Μ</a:t>
            </a:r>
            <a:r>
              <a:rPr lang="es-ES"/>
              <a:t>ETHOD : Organoleptic evaluation of virgin olive oils  
Internal quality control  - z-score
taster : t , Attribute : defect</a:t>
            </a:r>
          </a:p>
        </c:rich>
      </c:tx>
      <c:layout>
        <c:manualLayout>
          <c:xMode val="edge"/>
          <c:yMode val="edge"/>
          <c:x val="0.20738965435885121"/>
          <c:y val="3.3057915678741702E-2"/>
        </c:manualLayout>
      </c:layout>
      <c:overlay val="0"/>
      <c:spPr>
        <a:noFill/>
        <a:ln w="25400">
          <a:noFill/>
        </a:ln>
      </c:spPr>
    </c:title>
    <c:autoTitleDeleted val="0"/>
    <c:plotArea>
      <c:layout>
        <c:manualLayout>
          <c:layoutTarget val="inner"/>
          <c:xMode val="edge"/>
          <c:yMode val="edge"/>
          <c:x val="0.10832752082068695"/>
          <c:y val="0.18111617907979097"/>
          <c:w val="0.84490199579586611"/>
          <c:h val="0.40060297834123526"/>
        </c:manualLayout>
      </c:layout>
      <c:scatterChart>
        <c:scatterStyle val="lineMarker"/>
        <c:varyColors val="0"/>
        <c:ser>
          <c:idx val="0"/>
          <c:order val="0"/>
          <c:tx>
            <c:strRef>
              <c:f>'2b TASTER CHART Z-SCORE'!$F$10</c:f>
              <c:strCache>
                <c:ptCount val="1"/>
                <c:pt idx="0">
                  <c:v>z-scoret defect </c:v>
                </c:pt>
              </c:strCache>
            </c:strRef>
          </c:tx>
          <c:spPr>
            <a:ln>
              <a:solidFill>
                <a:srgbClr val="CC0099"/>
              </a:solidFill>
            </a:ln>
          </c:spPr>
          <c:marker>
            <c:symbol val="triangle"/>
            <c:size val="5"/>
            <c:spPr>
              <a:solidFill>
                <a:srgbClr val="CC0099"/>
              </a:solidFill>
              <a:ln>
                <a:solidFill>
                  <a:srgbClr val="CC0099"/>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Z-SCORE'!$F$11:$F$52</c:f>
              <c:numCache>
                <c:formatCode>0.00</c:formatCode>
                <c:ptCount val="42"/>
                <c:pt idx="0">
                  <c:v>0.42857142857142833</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0-7DD5-4CD0-8F7C-D2774BD3CA40}"/>
            </c:ext>
          </c:extLst>
        </c:ser>
        <c:ser>
          <c:idx val="1"/>
          <c:order val="1"/>
          <c:tx>
            <c:strRef>
              <c:f>'2b TASTER CHART Z-SCORE'!$T$10</c:f>
              <c:strCache>
                <c:ptCount val="1"/>
                <c:pt idx="0">
                  <c:v>LOWER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Z-SCORE'!$T$11:$T$52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1-7DD5-4CD0-8F7C-D2774BD3CA40}"/>
            </c:ext>
          </c:extLst>
        </c:ser>
        <c:ser>
          <c:idx val="2"/>
          <c:order val="2"/>
          <c:tx>
            <c:strRef>
              <c:f>'2b TASTER CHART Z-SCORE'!$U$10</c:f>
              <c:strCache>
                <c:ptCount val="1"/>
                <c:pt idx="0">
                  <c:v>LOWER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Z-SCORE'!$U$11:$U$52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2-7DD5-4CD0-8F7C-D2774BD3CA40}"/>
            </c:ext>
          </c:extLst>
        </c:ser>
        <c:ser>
          <c:idx val="3"/>
          <c:order val="3"/>
          <c:tx>
            <c:strRef>
              <c:f>'2b TASTER CHART Z-SCORE'!$V$10</c:f>
              <c:strCache>
                <c:ptCount val="1"/>
                <c:pt idx="0">
                  <c:v>CENTRAL VALUE</c:v>
                </c:pt>
              </c:strCache>
            </c:strRef>
          </c:tx>
          <c:spPr>
            <a:ln w="25400">
              <a:solidFill>
                <a:srgbClr val="99CC00"/>
              </a:solidFill>
              <a:prstDash val="solid"/>
            </a:ln>
          </c:spPr>
          <c:marker>
            <c:symbol val="dash"/>
            <c:size val="2"/>
            <c:spPr>
              <a:noFill/>
              <a:ln>
                <a:solidFill>
                  <a:srgbClr val="99CC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Z-SCORE'!$V$11:$V$52</c:f>
              <c:numCache>
                <c:formatCode>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1"/>
          <c:extLst>
            <c:ext xmlns:c16="http://schemas.microsoft.com/office/drawing/2014/chart" uri="{C3380CC4-5D6E-409C-BE32-E72D297353CC}">
              <c16:uniqueId val="{00000003-7DD5-4CD0-8F7C-D2774BD3CA40}"/>
            </c:ext>
          </c:extLst>
        </c:ser>
        <c:ser>
          <c:idx val="4"/>
          <c:order val="4"/>
          <c:tx>
            <c:strRef>
              <c:f>'2b TASTER CHART Z-SCORE'!$W$10</c:f>
              <c:strCache>
                <c:ptCount val="1"/>
                <c:pt idx="0">
                  <c:v>UPPER WARNING LIMIT</c:v>
                </c:pt>
              </c:strCache>
            </c:strRef>
          </c:tx>
          <c:spPr>
            <a:ln w="25400">
              <a:solidFill>
                <a:srgbClr val="008000"/>
              </a:solidFill>
              <a:prstDash val="lgDashDotDot"/>
            </a:ln>
          </c:spPr>
          <c:marker>
            <c:symbol val="dash"/>
            <c:size val="2"/>
            <c:spPr>
              <a:noFill/>
              <a:ln>
                <a:solidFill>
                  <a:srgbClr val="008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Z-SCORE'!$W$11:$W$52</c:f>
              <c:numCache>
                <c:formatCode>0.00</c:formatCode>
                <c:ptCount val="42"/>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numCache>
            </c:numRef>
          </c:yVal>
          <c:smooth val="1"/>
          <c:extLst>
            <c:ext xmlns:c16="http://schemas.microsoft.com/office/drawing/2014/chart" uri="{C3380CC4-5D6E-409C-BE32-E72D297353CC}">
              <c16:uniqueId val="{00000004-7DD5-4CD0-8F7C-D2774BD3CA40}"/>
            </c:ext>
          </c:extLst>
        </c:ser>
        <c:ser>
          <c:idx val="5"/>
          <c:order val="5"/>
          <c:tx>
            <c:strRef>
              <c:f>'2b TASTER CHART Z-SCORE'!$X$10</c:f>
              <c:strCache>
                <c:ptCount val="1"/>
                <c:pt idx="0">
                  <c:v>UPPER ACTION LIMIT</c:v>
                </c:pt>
              </c:strCache>
            </c:strRef>
          </c:tx>
          <c:spPr>
            <a:ln w="38100">
              <a:solidFill>
                <a:srgbClr val="FF0000"/>
              </a:solidFill>
              <a:prstDash val="solid"/>
            </a:ln>
          </c:spPr>
          <c:marker>
            <c:symbol val="circle"/>
            <c:size val="2"/>
            <c:spPr>
              <a:solidFill>
                <a:srgbClr val="FF0000"/>
              </a:solidFill>
              <a:ln>
                <a:solidFill>
                  <a:srgbClr val="FF0000"/>
                </a:solidFill>
                <a:prstDash val="solid"/>
              </a:ln>
            </c:spPr>
          </c:marker>
          <c:xVal>
            <c:numRef>
              <c:f>'2b TASTER CHART Z-SCORE'!$A$11:$A$52</c:f>
              <c:numCache>
                <c:formatCode>General</c:formatCode>
                <c:ptCount val="4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'2b TASTER CHART Z-SCORE'!$X$11:$X$52</c:f>
              <c:numCache>
                <c:formatCode>0.00</c:formatCode>
                <c:ptCount val="4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numCache>
            </c:numRef>
          </c:yVal>
          <c:smooth val="1"/>
          <c:extLst>
            <c:ext xmlns:c16="http://schemas.microsoft.com/office/drawing/2014/chart" uri="{C3380CC4-5D6E-409C-BE32-E72D297353CC}">
              <c16:uniqueId val="{00000005-7DD5-4CD0-8F7C-D2774BD3CA40}"/>
            </c:ext>
          </c:extLst>
        </c:ser>
        <c:dLbls>
          <c:showLegendKey val="0"/>
          <c:showVal val="0"/>
          <c:showCatName val="0"/>
          <c:showSerName val="0"/>
          <c:showPercent val="0"/>
          <c:showBubbleSize val="0"/>
        </c:dLbls>
        <c:axId val="-1474254576"/>
        <c:axId val="-1474253488"/>
      </c:scatterChart>
      <c:valAx>
        <c:axId val="-1474254576"/>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Number of sample  </a:t>
                </a:r>
              </a:p>
            </c:rich>
          </c:tx>
          <c:layout>
            <c:manualLayout>
              <c:xMode val="edge"/>
              <c:yMode val="edge"/>
              <c:x val="0.41583156944636657"/>
              <c:y val="0.6368816293356366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474253488"/>
        <c:crossesAt val="0"/>
        <c:crossBetween val="midCat"/>
        <c:majorUnit val="1"/>
        <c:minorUnit val="1"/>
      </c:valAx>
      <c:valAx>
        <c:axId val="-1474253488"/>
        <c:scaling>
          <c:orientation val="minMax"/>
          <c:max val="4"/>
          <c:min val="-4"/>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z-score  </a:t>
                </a:r>
              </a:p>
            </c:rich>
          </c:tx>
          <c:layout>
            <c:manualLayout>
              <c:xMode val="edge"/>
              <c:yMode val="edge"/>
              <c:x val="1.0161491921358311E-2"/>
              <c:y val="0.36453474430082072"/>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474254576"/>
        <c:crossesAt val="0"/>
        <c:crossBetween val="midCat"/>
        <c:majorUnit val="1"/>
        <c:minorUnit val="0.2"/>
      </c:valAx>
      <c:spPr>
        <a:noFill/>
        <a:ln w="12700">
          <a:solidFill>
            <a:srgbClr val="808080"/>
          </a:solidFill>
          <a:prstDash val="solid"/>
        </a:ln>
      </c:spPr>
    </c:plotArea>
    <c:plotVisOnly val="1"/>
    <c:dispBlanksAs val="span"/>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1180555555555551" footer="0.51180555555555551"/>
    <c:pageSetup firstPageNumber="0"/>
  </c:printSettings>
  <c:userShapes r:id="rId1"/>
</c:chartSpace>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21</xdr:col>
      <xdr:colOff>901700</xdr:colOff>
      <xdr:row>6</xdr:row>
      <xdr:rowOff>152400</xdr:rowOff>
    </xdr:from>
    <xdr:ext cx="2400300" cy="60325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3596600" y="2171700"/>
              <a:ext cx="24003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13" name="TextBox 12"/>
            <xdr:cNvSpPr txBox="1"/>
          </xdr:nvSpPr>
          <xdr:spPr>
            <a:xfrm>
              <a:off x="23596600" y="2171700"/>
              <a:ext cx="24003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b="0" i="0">
                  <a:latin typeface="Cambria Math" panose="02040503050406030204" pitchFamily="18" charset="0"/>
                </a:rPr>
                <a:t>𝑃𝑁𝑡=(∑2_(𝑖=1)^𝑛▒〖(𝑥_(𝑖,1)−𝑥_(𝑖,2))〗^2 )/𝑛</a:t>
              </a:r>
              <a:endParaRPr lang="el-GR" sz="1800"/>
            </a:p>
          </xdr:txBody>
        </xdr:sp>
      </mc:Fallback>
    </mc:AlternateContent>
    <xdr:clientData/>
  </xdr:oneCellAnchor>
  <xdr:oneCellAnchor>
    <xdr:from>
      <xdr:col>25</xdr:col>
      <xdr:colOff>508000</xdr:colOff>
      <xdr:row>6</xdr:row>
      <xdr:rowOff>165100</xdr:rowOff>
    </xdr:from>
    <xdr:ext cx="2032000" cy="58420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21107400" y="2413000"/>
              <a:ext cx="2032000" cy="5842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12" name="TextBox 11"/>
            <xdr:cNvSpPr txBox="1"/>
          </xdr:nvSpPr>
          <xdr:spPr>
            <a:xfrm>
              <a:off x="21107400" y="2413000"/>
              <a:ext cx="2032000" cy="5842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𝐷𝑁𝑡=(∑2_(𝑖=1)^𝑛▒〖(𝑥_𝑖−〖𝑀𝑒〗_𝑖)〗^2 )/𝑛</a:t>
              </a:r>
              <a:endParaRPr lang="el-GR" sz="1800"/>
            </a:p>
          </xdr:txBody>
        </xdr:sp>
      </mc:Fallback>
    </mc:AlternateContent>
    <xdr:clientData/>
  </xdr:oneCellAnchor>
</xdr:wsDr>
</file>

<file path=xl/drawings/drawing10.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1.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12.xml><?xml version="1.0" encoding="utf-8"?>
<xdr:wsDr xmlns:xdr="http://schemas.openxmlformats.org/drawingml/2006/spreadsheetDrawing" xmlns:a="http://schemas.openxmlformats.org/drawingml/2006/main">
  <xdr:twoCellAnchor>
    <xdr:from>
      <xdr:col>9</xdr:col>
      <xdr:colOff>253998</xdr:colOff>
      <xdr:row>9</xdr:row>
      <xdr:rowOff>22224</xdr:rowOff>
    </xdr:from>
    <xdr:to>
      <xdr:col>18</xdr:col>
      <xdr:colOff>587374</xdr:colOff>
      <xdr:row>29</xdr:row>
      <xdr:rowOff>59531</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273844</xdr:colOff>
      <xdr:row>29</xdr:row>
      <xdr:rowOff>170656</xdr:rowOff>
    </xdr:from>
    <xdr:to>
      <xdr:col>18</xdr:col>
      <xdr:colOff>619125</xdr:colOff>
      <xdr:row>51</xdr:row>
      <xdr:rowOff>80169</xdr:rowOff>
    </xdr:to>
    <xdr:graphicFrame macro="">
      <xdr:nvGraphicFramePr>
        <xdr:cNvPr id="3" name="Gráfico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0.025</cdr:x>
      <cdr:y>0.76045</cdr:y>
    </cdr:from>
    <cdr:to>
      <cdr:x>0.95388</cdr:x>
      <cdr:y>1</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135950" y="3061494"/>
          <a:ext cx="5051207" cy="96440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blue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blue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blue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blue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blue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0.04252</cdr:x>
      <cdr:y>0.67802</cdr:y>
    </cdr:from>
    <cdr:to>
      <cdr:x>0.96117</cdr:x>
      <cdr:y>0.92877</cdr:y>
    </cdr:to>
    <cdr:sp macro="" textlink="" fLocksText="0">
      <cdr:nvSpPr>
        <cdr:cNvPr id="10241" name="Text Box 1025"/>
        <cdr:cNvSpPr txBox="1">
          <a:spLocks xmlns:a="http://schemas.openxmlformats.org/drawingml/2006/main" noChangeArrowheads="1"/>
        </cdr:cNvSpPr>
      </cdr:nvSpPr>
      <cdr:spPr bwMode="auto">
        <a:xfrm xmlns:a="http://schemas.openxmlformats.org/drawingml/2006/main">
          <a:off x="231200" y="2833520"/>
          <a:ext cx="4995644" cy="10479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800" b="1" i="0" u="none" strike="noStrike" baseline="0">
              <a:solidFill>
                <a:srgbClr val="000000"/>
              </a:solidFill>
              <a:latin typeface="Arial"/>
              <a:cs typeface="Arial"/>
            </a:rPr>
            <a:t>Criteria </a:t>
          </a:r>
        </a:p>
        <a:p xmlns:a="http://schemas.openxmlformats.org/drawingml/2006/main">
          <a:pPr algn="l" rtl="0">
            <a:defRPr sz="1000"/>
          </a:pPr>
          <a:r>
            <a:rPr lang="es-ES" sz="800" b="0" i="0" u="none" strike="noStrike" baseline="0">
              <a:solidFill>
                <a:srgbClr val="000000"/>
              </a:solidFill>
              <a:latin typeface="Arial"/>
              <a:cs typeface="Arial"/>
            </a:rPr>
            <a:t>1.. If a violet point (z-score) is under or above the red line,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2. If 2 consecutive violet points  lie between red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3. If 10 consecutive violet points  lie in the same side between the green and dotted lines, the analytical procedure is out of control.  </a:t>
          </a:r>
        </a:p>
        <a:p xmlns:a="http://schemas.openxmlformats.org/drawingml/2006/main">
          <a:pPr algn="l" rtl="0">
            <a:defRPr sz="1000"/>
          </a:pPr>
          <a:r>
            <a:rPr lang="es-ES" sz="800" b="0" i="0" u="none" strike="noStrike" baseline="0">
              <a:solidFill>
                <a:srgbClr val="000000"/>
              </a:solidFill>
              <a:latin typeface="Arial"/>
              <a:cs typeface="Arial"/>
            </a:rPr>
            <a:t>4. If 7 consecutive violet points lie in the same side between the green and dotted lines, there is a trend for the panel to be out of control. </a:t>
          </a:r>
        </a:p>
        <a:p xmlns:a="http://schemas.openxmlformats.org/drawingml/2006/main">
          <a:pPr algn="l" rtl="0">
            <a:defRPr sz="1000"/>
          </a:pPr>
          <a:r>
            <a:rPr lang="es-ES" sz="800" b="0" i="0" u="none" strike="noStrike" baseline="0">
              <a:solidFill>
                <a:srgbClr val="000000"/>
              </a:solidFill>
              <a:latin typeface="Arial"/>
              <a:cs typeface="Arial"/>
            </a:rPr>
            <a:t>5. if one from 20 consecutive violet points lie between the dotted and red lines, the panel is within control.  </a:t>
          </a:r>
        </a:p>
        <a:p xmlns:a="http://schemas.openxmlformats.org/drawingml/2006/main">
          <a:pPr algn="l" rtl="0">
            <a:defRPr sz="1000"/>
          </a:pPr>
          <a:endParaRPr lang="es-ES" sz="800" b="0" i="0" u="none" strike="noStrike" baseline="0">
            <a:solidFill>
              <a:srgbClr val="000000"/>
            </a:solidFill>
            <a:latin typeface="Arial"/>
            <a:cs typeface="Arial"/>
          </a:endParaRPr>
        </a:p>
      </cdr:txBody>
    </cdr:sp>
  </cdr:relSizeAnchor>
</c:userShapes>
</file>

<file path=xl/drawings/drawing15.xml><?xml version="1.0" encoding="utf-8"?>
<xdr:wsDr xmlns:xdr="http://schemas.openxmlformats.org/drawingml/2006/spreadsheetDrawing" xmlns:a="http://schemas.openxmlformats.org/drawingml/2006/main">
  <xdr:oneCellAnchor>
    <xdr:from>
      <xdr:col>1</xdr:col>
      <xdr:colOff>600075</xdr:colOff>
      <xdr:row>12</xdr:row>
      <xdr:rowOff>95250</xdr:rowOff>
    </xdr:from>
    <xdr:ext cx="2463800" cy="5924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𝑡</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2" name="TextBox 1"/>
            <xdr:cNvSpPr txBox="1"/>
          </xdr:nvSpPr>
          <xdr:spPr>
            <a:xfrm>
              <a:off x="1209675" y="23812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𝑡</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oneCellAnchor>
    <xdr:from>
      <xdr:col>2</xdr:col>
      <xdr:colOff>0</xdr:colOff>
      <xdr:row>3</xdr:row>
      <xdr:rowOff>171450</xdr:rowOff>
    </xdr:from>
    <xdr:ext cx="2425700" cy="6032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3" name="TextBox 2"/>
            <xdr:cNvSpPr txBox="1"/>
          </xdr:nvSpPr>
          <xdr:spPr>
            <a:xfrm>
              <a:off x="1219200" y="742950"/>
              <a:ext cx="2425700"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𝑃𝑁𝑡=(∑2_(𝑖=1)^𝑛▒〖(𝑥_(𝑖,1)−𝑥_(𝑖,2))〗^2 )/𝑛</a:t>
              </a:r>
              <a:endParaRPr lang="el-GR" sz="1800"/>
            </a:p>
          </xdr:txBody>
        </xdr:sp>
      </mc:Fallback>
    </mc:AlternateContent>
    <xdr:clientData/>
  </xdr:oneCellAnchor>
  <xdr:oneCellAnchor>
    <xdr:from>
      <xdr:col>1</xdr:col>
      <xdr:colOff>590551</xdr:colOff>
      <xdr:row>8</xdr:row>
      <xdr:rowOff>38100</xdr:rowOff>
    </xdr:from>
    <xdr:ext cx="2000249" cy="466725"/>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4" name="TextBox 3"/>
            <xdr:cNvSpPr txBox="1"/>
          </xdr:nvSpPr>
          <xdr:spPr>
            <a:xfrm>
              <a:off x="1200151" y="1562100"/>
              <a:ext cx="2000249" cy="46672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𝐷𝑁𝑡=(∑2_(𝑖=1)^𝑛▒〖(𝑥_𝑖−〖𝑀𝑒〗_𝑖)〗^2 )/𝑛</a:t>
              </a:r>
              <a:endParaRPr lang="el-GR" sz="1800"/>
            </a:p>
          </xdr:txBody>
        </xdr:sp>
      </mc:Fallback>
    </mc:AlternateContent>
    <xdr:clientData/>
  </xdr:oneCellAnchor>
  <xdr:oneCellAnchor>
    <xdr:from>
      <xdr:col>2</xdr:col>
      <xdr:colOff>19050</xdr:colOff>
      <xdr:row>17</xdr:row>
      <xdr:rowOff>19050</xdr:rowOff>
    </xdr:from>
    <xdr:ext cx="2463800" cy="59245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1800" i="1">
                          <a:latin typeface="Cambria Math" panose="02040503050406030204" pitchFamily="18" charset="0"/>
                        </a:rPr>
                      </m:ctrlPr>
                    </m:sSubPr>
                    <m:e>
                      <m:r>
                        <a:rPr lang="en-US" sz="1800" b="0" i="1">
                          <a:latin typeface="Cambria Math" panose="02040503050406030204" pitchFamily="18" charset="0"/>
                        </a:rPr>
                        <m:t>𝐸𝑛</m:t>
                      </m:r>
                    </m:e>
                    <m:sub>
                      <m:r>
                        <a:rPr lang="en-US" sz="1800" b="0" i="1">
                          <a:latin typeface="Cambria Math" panose="02040503050406030204" pitchFamily="18" charset="0"/>
                        </a:rPr>
                        <m:t>𝑝</m:t>
                      </m:r>
                    </m:sub>
                  </m:sSub>
                </m:oMath>
              </a14:m>
              <a:r>
                <a:rPr lang="en-US" sz="1800"/>
                <a:t>=</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r>
                            <a:rPr lang="en-US" sz="180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2</m:t>
                              </m:r>
                            </m:sub>
                          </m:sSub>
                          <m:r>
                            <a:rPr lang="en-US" sz="1800" b="0" i="1">
                              <a:latin typeface="Cambria Math" panose="02040503050406030204" pitchFamily="18" charset="0"/>
                            </a:rPr>
                            <m:t>|</m:t>
                          </m:r>
                        </m:e>
                      </m:d>
                    </m:num>
                    <m:den>
                      <m:rad>
                        <m:radPr>
                          <m:degHide m:val="on"/>
                          <m:ctrlPr>
                            <a:rPr lang="en-US" sz="1800" b="0" i="1">
                              <a:latin typeface="Cambria Math" panose="02040503050406030204" pitchFamily="18" charset="0"/>
                            </a:rPr>
                          </m:ctrlPr>
                        </m:radPr>
                        <m:deg/>
                        <m:e>
                          <m:sSubSup>
                            <m:sSubSupPr>
                              <m:ctrlPr>
                                <a:rPr lang="en-US" sz="1800" b="0" i="1">
                                  <a:latin typeface="Cambria Math" panose="02040503050406030204" pitchFamily="18" charset="0"/>
                                </a:rPr>
                              </m:ctrlPr>
                            </m:sSubSupPr>
                            <m:e>
                              <m:sSubSup>
                                <m:sSubSupPr>
                                  <m:ctrlPr>
                                    <a:rPr lang="en-US" sz="1800" b="0" i="1">
                                      <a:latin typeface="Cambria Math" panose="02040503050406030204" pitchFamily="18" charset="0"/>
                                    </a:rPr>
                                  </m:ctrlPr>
                                </m:sSubSupPr>
                                <m:e>
                                  <m:r>
                                    <a:rPr lang="en-US" sz="1800" b="0" i="1">
                                      <a:latin typeface="Cambria Math" panose="02040503050406030204" pitchFamily="18" charset="0"/>
                                    </a:rPr>
                                    <m:t>𝑈</m:t>
                                  </m:r>
                                </m:e>
                                <m:sub>
                                  <m:r>
                                    <a:rPr lang="en-US" sz="1800" b="0" i="1">
                                      <a:latin typeface="Cambria Math" panose="02040503050406030204" pitchFamily="18" charset="0"/>
                                    </a:rPr>
                                    <m:t>1</m:t>
                                  </m:r>
                                </m:sub>
                                <m:sup>
                                  <m:r>
                                    <a:rPr lang="en-US" sz="1800" b="0" i="1">
                                      <a:latin typeface="Cambria Math" panose="02040503050406030204" pitchFamily="18" charset="0"/>
                                    </a:rPr>
                                    <m:t>2</m:t>
                                  </m:r>
                                </m:sup>
                              </m:sSubSup>
                              <m:r>
                                <a:rPr lang="en-US" sz="1800" b="0" i="1">
                                  <a:latin typeface="Cambria Math" panose="02040503050406030204" pitchFamily="18" charset="0"/>
                                </a:rPr>
                                <m:t>+</m:t>
                              </m:r>
                              <m:r>
                                <a:rPr lang="en-US" sz="1800" b="0" i="1">
                                  <a:latin typeface="Cambria Math" panose="02040503050406030204" pitchFamily="18" charset="0"/>
                                </a:rPr>
                                <m:t>𝑈</m:t>
                              </m:r>
                            </m:e>
                            <m:sub>
                              <m:r>
                                <a:rPr lang="en-US" sz="1800" b="0" i="1">
                                  <a:latin typeface="Cambria Math" panose="02040503050406030204" pitchFamily="18" charset="0"/>
                                </a:rPr>
                                <m:t>2</m:t>
                              </m:r>
                            </m:sub>
                            <m:sup>
                              <m:r>
                                <a:rPr lang="en-US" sz="1800" b="0" i="1">
                                  <a:latin typeface="Cambria Math" panose="02040503050406030204" pitchFamily="18" charset="0"/>
                                </a:rPr>
                                <m:t>2</m:t>
                              </m:r>
                            </m:sup>
                          </m:sSubSup>
                        </m:e>
                      </m:rad>
                    </m:den>
                  </m:f>
                </m:oMath>
              </a14:m>
              <a:endParaRPr lang="el-GR" sz="1800"/>
            </a:p>
          </xdr:txBody>
        </xdr:sp>
      </mc:Choice>
      <mc:Fallback xmlns="">
        <xdr:sp macro="" textlink="">
          <xdr:nvSpPr>
            <xdr:cNvPr id="5" name="TextBox 4"/>
            <xdr:cNvSpPr txBox="1"/>
          </xdr:nvSpPr>
          <xdr:spPr>
            <a:xfrm>
              <a:off x="1238250" y="325755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1800" i="0">
                  <a:latin typeface="Cambria Math" panose="02040503050406030204" pitchFamily="18" charset="0"/>
                </a:rPr>
                <a:t>〖</a:t>
              </a:r>
              <a:r>
                <a:rPr lang="en-US" sz="1800" b="0" i="0">
                  <a:latin typeface="Cambria Math" panose="02040503050406030204" pitchFamily="18" charset="0"/>
                </a:rPr>
                <a:t>𝐸𝑛</a:t>
              </a:r>
              <a:r>
                <a:rPr lang="el-GR" sz="1800" b="0" i="0">
                  <a:latin typeface="Cambria Math" panose="02040503050406030204" pitchFamily="18" charset="0"/>
                </a:rPr>
                <a:t>〗_</a:t>
              </a:r>
              <a:r>
                <a:rPr lang="en-US" sz="1800" b="0" i="0">
                  <a:latin typeface="Cambria Math" panose="02040503050406030204" pitchFamily="18" charset="0"/>
                </a:rPr>
                <a:t>𝑝</a:t>
              </a:r>
              <a:r>
                <a:rPr lang="en-US" sz="1800"/>
                <a:t>=</a:t>
              </a:r>
              <a:r>
                <a:rPr lang="en-US" sz="1800" i="0">
                  <a:latin typeface="Cambria Math" panose="02040503050406030204" pitchFamily="18" charset="0"/>
                </a:rPr>
                <a:t>((|</a:t>
              </a:r>
              <a:r>
                <a:rPr lang="en-US" sz="1800" b="0" i="0">
                  <a:latin typeface="Cambria Math" panose="02040503050406030204" pitchFamily="18" charset="0"/>
                </a:rPr>
                <a:t>〖𝑀𝑒〗_1−〖𝑀𝑒〗_2 |))/√(〖𝑈_1^2+𝑈〗_2^2 )</a:t>
              </a:r>
              <a:endParaRPr lang="el-GR" sz="1800"/>
            </a:p>
          </xdr:txBody>
        </xdr:sp>
      </mc:Fallback>
    </mc:AlternateContent>
    <xdr:clientData/>
  </xdr:oneCellAnchor>
  <xdr:oneCellAnchor>
    <xdr:from>
      <xdr:col>7</xdr:col>
      <xdr:colOff>9524</xdr:colOff>
      <xdr:row>4</xdr:row>
      <xdr:rowOff>19050</xdr:rowOff>
    </xdr:from>
    <xdr:ext cx="2905125" cy="60325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r>
                      <a:rPr lang="en-US" sz="1800" b="0" i="1">
                        <a:latin typeface="Cambria Math" panose="02040503050406030204" pitchFamily="18" charset="0"/>
                      </a:rPr>
                      <m:t>𝑃𝑁𝑝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,1</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r>
                                      <a:rPr lang="en-US" sz="1800" b="0" i="1">
                                        <a:latin typeface="Cambria Math" panose="02040503050406030204" pitchFamily="18" charset="0"/>
                                      </a:rPr>
                                      <m:t>,2</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m:oMathPara>
              </a14:m>
              <a:endParaRPr lang="el-GR" sz="1800"/>
            </a:p>
          </xdr:txBody>
        </xdr:sp>
      </mc:Choice>
      <mc:Fallback xmlns="">
        <xdr:sp macro="" textlink="">
          <xdr:nvSpPr>
            <xdr:cNvPr id="6" name="TextBox 5"/>
            <xdr:cNvSpPr txBox="1"/>
          </xdr:nvSpPr>
          <xdr:spPr>
            <a:xfrm>
              <a:off x="4276724" y="781050"/>
              <a:ext cx="2905125" cy="6032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en-US" sz="1800" b="0" i="0">
                  <a:latin typeface="Cambria Math" panose="02040503050406030204" pitchFamily="18" charset="0"/>
                </a:rPr>
                <a:t>𝑃𝑁𝑝=(∑2_(𝑖=1)^𝑛▒〖(〖𝑀𝑒〗_(𝑖,1)−〖𝑀𝑒〗_(𝑖,2))〗^2 )/𝑛</a:t>
              </a:r>
              <a:endParaRPr lang="el-GR" sz="1800"/>
            </a:p>
          </xdr:txBody>
        </xdr:sp>
      </mc:Fallback>
    </mc:AlternateContent>
    <xdr:clientData/>
  </xdr:oneCellAnchor>
  <xdr:oneCellAnchor>
    <xdr:from>
      <xdr:col>6</xdr:col>
      <xdr:colOff>104775</xdr:colOff>
      <xdr:row>8</xdr:row>
      <xdr:rowOff>47625</xdr:rowOff>
    </xdr:from>
    <xdr:ext cx="2352676" cy="485775"/>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14:m>
                <m:oMath xmlns:m="http://schemas.openxmlformats.org/officeDocument/2006/math">
                  <m:r>
                    <a:rPr lang="en-US" sz="1800" b="0" i="1">
                      <a:latin typeface="Cambria Math" panose="02040503050406030204" pitchFamily="18" charset="0"/>
                    </a:rPr>
                    <m:t>𝐷𝑁𝑝</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7" name="TextBox 6"/>
            <xdr:cNvSpPr txBox="1"/>
          </xdr:nvSpPr>
          <xdr:spPr>
            <a:xfrm>
              <a:off x="3762375" y="1571625"/>
              <a:ext cx="2352676"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mn-lt"/>
                </a:rPr>
                <a:t>  </a:t>
              </a:r>
              <a:r>
                <a:rPr lang="en-US" sz="1800" b="0" i="0">
                  <a:latin typeface="Cambria Math" panose="02040503050406030204" pitchFamily="18" charset="0"/>
                </a:rPr>
                <a:t>𝐷𝑁𝑝=(∑2_(𝑖=1)^𝑛▒〖(〖𝑀𝑒〗_𝑖−〖𝑇𝑀𝑒〗_𝑖)〗^2 )/𝑛</a:t>
              </a:r>
              <a:endParaRPr lang="el-GR" sz="1800"/>
            </a:p>
          </xdr:txBody>
        </xdr:sp>
      </mc:Fallback>
    </mc:AlternateContent>
    <xdr:clientData/>
  </xdr:oneCellAnchor>
  <xdr:oneCellAnchor>
    <xdr:from>
      <xdr:col>6</xdr:col>
      <xdr:colOff>600075</xdr:colOff>
      <xdr:row>13</xdr:row>
      <xdr:rowOff>9525</xdr:rowOff>
    </xdr:from>
    <xdr:ext cx="2463800" cy="59245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𝑥</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8" name="TextBox 7"/>
            <xdr:cNvSpPr txBox="1"/>
          </xdr:nvSpPr>
          <xdr:spPr>
            <a:xfrm>
              <a:off x="4257675" y="2486025"/>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aseline="0"/>
                <a:t>z-score </a:t>
              </a:r>
              <a:r>
                <a:rPr lang="en-US" sz="2000"/>
                <a:t>=</a:t>
              </a:r>
              <a:r>
                <a:rPr lang="en-US" sz="2000" i="0">
                  <a:latin typeface="Cambria Math" panose="02040503050406030204" pitchFamily="18" charset="0"/>
                </a:rPr>
                <a:t>((</a:t>
              </a:r>
              <a:r>
                <a:rPr lang="en-US" sz="2000" b="0" i="0">
                  <a:latin typeface="Cambria Math" panose="02040503050406030204" pitchFamily="18" charset="0"/>
                </a:rPr>
                <a:t>𝑥−𝑇𝑀𝑒))/𝑆𝐷</a:t>
              </a:r>
              <a:endParaRPr lang="el-GR" sz="2000"/>
            </a:p>
          </xdr:txBody>
        </xdr:sp>
      </mc:Fallback>
    </mc:AlternateContent>
    <xdr:clientData/>
  </xdr:oneCellAnchor>
  <xdr:twoCellAnchor>
    <xdr:from>
      <xdr:col>2</xdr:col>
      <xdr:colOff>485775</xdr:colOff>
      <xdr:row>21</xdr:row>
      <xdr:rowOff>180975</xdr:rowOff>
    </xdr:from>
    <xdr:to>
      <xdr:col>9</xdr:col>
      <xdr:colOff>447675</xdr:colOff>
      <xdr:row>26</xdr:row>
      <xdr:rowOff>95250</xdr:rowOff>
    </xdr:to>
    <xdr:grpSp>
      <xdr:nvGrpSpPr>
        <xdr:cNvPr id="9" name="Group 6">
          <a:extLst>
            <a:ext uri="{FF2B5EF4-FFF2-40B4-BE49-F238E27FC236}">
              <a16:creationId xmlns:a16="http://schemas.microsoft.com/office/drawing/2014/main" id="{00000000-0008-0000-0600-000009000000}"/>
            </a:ext>
          </a:extLst>
        </xdr:cNvPr>
        <xdr:cNvGrpSpPr>
          <a:grpSpLocks noChangeAspect="1"/>
        </xdr:cNvGrpSpPr>
      </xdr:nvGrpSpPr>
      <xdr:grpSpPr bwMode="auto">
        <a:xfrm>
          <a:off x="1666875" y="4181475"/>
          <a:ext cx="4095750" cy="866775"/>
          <a:chOff x="179" y="439"/>
          <a:chExt cx="444" cy="75"/>
        </a:xfrm>
      </xdr:grpSpPr>
      <xdr:sp macro="" textlink="">
        <xdr:nvSpPr>
          <xdr:cNvPr id="10" name="AutoShape 5">
            <a:extLst>
              <a:ext uri="{FF2B5EF4-FFF2-40B4-BE49-F238E27FC236}">
                <a16:creationId xmlns:a16="http://schemas.microsoft.com/office/drawing/2014/main" id="{00000000-0008-0000-0600-00000A000000}"/>
              </a:ext>
            </a:extLst>
          </xdr:cNvPr>
          <xdr:cNvSpPr>
            <a:spLocks noChangeAspect="1" noChangeArrowheads="1" noTextEdit="1"/>
          </xdr:cNvSpPr>
        </xdr:nvSpPr>
        <xdr:spPr bwMode="auto">
          <a:xfrm>
            <a:off x="192" y="440"/>
            <a:ext cx="431" cy="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1" name="Picture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 y="439"/>
            <a:ext cx="432" cy="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11</xdr:col>
      <xdr:colOff>257175</xdr:colOff>
      <xdr:row>8</xdr:row>
      <xdr:rowOff>133350</xdr:rowOff>
    </xdr:from>
    <xdr:ext cx="2238375" cy="485775"/>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12" name="TextBox 11"/>
            <xdr:cNvSpPr txBox="1"/>
          </xdr:nvSpPr>
          <xdr:spPr>
            <a:xfrm>
              <a:off x="6962775" y="1657350"/>
              <a:ext cx="2238375" cy="485775"/>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r>
                <a:rPr lang="en-US" sz="1800" b="0" i="0">
                  <a:latin typeface="Cambria Math" panose="02040503050406030204" pitchFamily="18" charset="0"/>
                </a:rPr>
                <a:t>𝐷𝑁𝑡=(∑2_(𝑖=1)^𝑛▒〖(𝑥_𝑖−〖𝑇𝑀𝑒〗_𝑖)〗^2 )/𝑛</a:t>
              </a:r>
              <a:endParaRPr lang="el-GR" sz="1800"/>
            </a:p>
          </xdr:txBody>
        </xdr:sp>
      </mc:Fallback>
    </mc:AlternateContent>
    <xdr:clientData/>
  </xdr:oneCellAnchor>
  <xdr:oneCellAnchor>
    <xdr:from>
      <xdr:col>8</xdr:col>
      <xdr:colOff>0</xdr:colOff>
      <xdr:row>17</xdr:row>
      <xdr:rowOff>0</xdr:rowOff>
    </xdr:from>
    <xdr:ext cx="5086350" cy="59245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𝑈</m:t>
                      </m:r>
                    </m:e>
                    <m:sub>
                      <m:r>
                        <a:rPr lang="en-US" sz="1800" b="0" i="1">
                          <a:latin typeface="Cambria Math" panose="02040503050406030204" pitchFamily="18" charset="0"/>
                        </a:rPr>
                        <m:t>1</m:t>
                      </m:r>
                    </m:sub>
                  </m:sSub>
                  <m:r>
                    <a:rPr lang="en-US" sz="1800" b="0" i="1">
                      <a:latin typeface="Cambria Math" panose="02040503050406030204" pitchFamily="18" charset="0"/>
                    </a:rPr>
                    <m:t>=</m:t>
                  </m:r>
                  <m:r>
                    <a:rPr lang="en-US" sz="1800" b="0" i="1">
                      <a:latin typeface="Cambria Math" panose="02040503050406030204" pitchFamily="18" charset="0"/>
                    </a:rPr>
                    <m:t>𝑐</m:t>
                  </m:r>
                  <m:r>
                    <a:rPr lang="en-US" sz="1800" b="0" i="1">
                      <a:latin typeface="Cambria Math" panose="02040503050406030204" pitchFamily="18" charset="0"/>
                    </a:rPr>
                    <m:t>∗</m:t>
                  </m:r>
                  <m:sSup>
                    <m:sSupPr>
                      <m:ctrlPr>
                        <a:rPr lang="en-US" sz="1800" b="0" i="1">
                          <a:latin typeface="Cambria Math" panose="02040503050406030204" pitchFamily="18" charset="0"/>
                        </a:rPr>
                      </m:ctrlPr>
                    </m:sSupPr>
                    <m:e>
                      <m:sSub>
                        <m:sSubPr>
                          <m:ctrlPr>
                            <a:rPr lang="en-US" sz="1800" b="0" i="1">
                              <a:latin typeface="Cambria Math" panose="02040503050406030204" pitchFamily="18" charset="0"/>
                            </a:rPr>
                          </m:ctrlPr>
                        </m:sSubPr>
                        <m:e>
                          <m:r>
                            <a:rPr lang="en-US" sz="1800" b="0" i="1">
                              <a:latin typeface="Cambria Math" panose="02040503050406030204" pitchFamily="18" charset="0"/>
                            </a:rPr>
                            <m:t>𝑠</m:t>
                          </m:r>
                        </m:e>
                        <m:sub>
                          <m:r>
                            <a:rPr lang="en-US" sz="1800" b="0" i="1">
                              <a:latin typeface="Cambria Math" panose="02040503050406030204" pitchFamily="18" charset="0"/>
                            </a:rPr>
                            <m:t>1</m:t>
                          </m:r>
                        </m:sub>
                      </m:sSub>
                    </m:e>
                    <m:sup>
                      <m:r>
                        <a:rPr lang="en-US" sz="1800" b="0" i="1">
                          <a:latin typeface="Cambria Math" panose="02040503050406030204" pitchFamily="18" charset="0"/>
                        </a:rPr>
                        <m:t>∗</m:t>
                      </m:r>
                    </m:sup>
                  </m:sSup>
                </m:oMath>
              </a14:m>
              <a:r>
                <a:rPr lang="en-US" sz="1800"/>
                <a:t>=1,96*</a:t>
              </a:r>
              <a14:m>
                <m:oMath xmlns:m="http://schemas.openxmlformats.org/officeDocument/2006/math">
                  <m:f>
                    <m:fPr>
                      <m:ctrlPr>
                        <a:rPr lang="en-US" sz="1800" i="1">
                          <a:latin typeface="Cambria Math" panose="02040503050406030204" pitchFamily="18" charset="0"/>
                        </a:rPr>
                      </m:ctrlPr>
                    </m:fPr>
                    <m:num>
                      <m:d>
                        <m:dPr>
                          <m:ctrlPr>
                            <a:rPr lang="en-US" sz="1800" i="1">
                              <a:latin typeface="Cambria Math" panose="02040503050406030204" pitchFamily="18" charset="0"/>
                            </a:rPr>
                          </m:ctrlPr>
                        </m:dPr>
                        <m:e>
                          <m:sSub>
                            <m:sSubPr>
                              <m:ctrlPr>
                                <a:rPr lang="en-US" sz="1800" i="1">
                                  <a:latin typeface="Cambria Math" panose="02040503050406030204" pitchFamily="18" charset="0"/>
                                </a:rPr>
                              </m:ctrlPr>
                            </m:sSubPr>
                            <m:e>
                              <m:r>
                                <a:rPr lang="en-US" sz="1800" b="0" i="1">
                                  <a:latin typeface="Cambria Math" panose="02040503050406030204" pitchFamily="18" charset="0"/>
                                </a:rPr>
                                <m:t>𝐶𝑉</m:t>
                              </m:r>
                            </m:e>
                            <m:sub>
                              <m:r>
                                <a:rPr lang="en-US" sz="1800" b="0" i="1">
                                  <a:latin typeface="Cambria Math" panose="02040503050406030204" pitchFamily="18" charset="0"/>
                                </a:rPr>
                                <m:t>𝑟</m:t>
                              </m:r>
                              <m:r>
                                <a:rPr lang="en-US" sz="1800" b="0" i="1">
                                  <a:latin typeface="Cambria Math" panose="02040503050406030204" pitchFamily="18" charset="0"/>
                                </a:rPr>
                                <m:t>,1</m:t>
                              </m:r>
                            </m:sub>
                          </m:sSub>
                          <m:r>
                            <a:rPr lang="en-US" sz="1800" b="0" i="1">
                              <a:latin typeface="Cambria Math" panose="02040503050406030204" pitchFamily="18" charset="0"/>
                            </a:rPr>
                            <m:t>, </m:t>
                          </m:r>
                          <m:r>
                            <a:rPr lang="en-US" sz="1800" b="0" i="1">
                              <a:latin typeface="Cambria Math" panose="02040503050406030204" pitchFamily="18" charset="0"/>
                              <a:ea typeface="Cambria Math" panose="02040503050406030204" pitchFamily="18" charset="0"/>
                            </a:rPr>
                            <m:t>∗</m:t>
                          </m:r>
                          <m:r>
                            <a:rPr lang="en-US" sz="1800" b="0" i="1">
                              <a:latin typeface="Cambria Math" panose="02040503050406030204" pitchFamily="18" charset="0"/>
                            </a:rPr>
                            <m:t> </m:t>
                          </m:r>
                          <m:sSub>
                            <m:sSubPr>
                              <m:ctrlPr>
                                <a:rPr lang="en-US" sz="1800" b="0" i="1">
                                  <a:latin typeface="Cambria Math" panose="02040503050406030204" pitchFamily="18" charset="0"/>
                                </a:rPr>
                              </m:ctrlPr>
                            </m:sSubPr>
                            <m:e>
                              <m:r>
                                <a:rPr lang="en-US" sz="1800" b="0" i="1">
                                  <a:latin typeface="Cambria Math" panose="02040503050406030204" pitchFamily="18" charset="0"/>
                                </a:rPr>
                                <m:t>𝑀𝑒</m:t>
                              </m:r>
                            </m:e>
                            <m:sub>
                              <m:r>
                                <a:rPr lang="en-US" sz="1800" b="0" i="1">
                                  <a:latin typeface="Cambria Math" panose="02040503050406030204" pitchFamily="18" charset="0"/>
                                </a:rPr>
                                <m:t>1</m:t>
                              </m:r>
                            </m:sub>
                          </m:sSub>
                        </m:e>
                      </m:d>
                    </m:num>
                    <m:den>
                      <m:r>
                        <a:rPr lang="en-US" sz="1800" b="0" i="1">
                          <a:latin typeface="Cambria Math" panose="02040503050406030204" pitchFamily="18" charset="0"/>
                        </a:rPr>
                        <m:t>100</m:t>
                      </m:r>
                    </m:den>
                  </m:f>
                </m:oMath>
              </a14:m>
              <a:r>
                <a:rPr lang="en-US" sz="1800"/>
                <a:t>=0,0196 * CV</a:t>
              </a:r>
              <a:r>
                <a:rPr lang="en-US" sz="1800" baseline="-25000"/>
                <a:t>r,1</a:t>
              </a:r>
              <a:r>
                <a:rPr lang="en-US" sz="1800" baseline="0"/>
                <a:t> * Me</a:t>
              </a:r>
              <a:r>
                <a:rPr lang="en-US" sz="1800" baseline="-25000"/>
                <a:t>1</a:t>
              </a:r>
              <a:endParaRPr lang="el-GR" sz="1800" baseline="-25000"/>
            </a:p>
          </xdr:txBody>
        </xdr:sp>
      </mc:Choice>
      <mc:Fallback xmlns="">
        <xdr:sp macro="" textlink="">
          <xdr:nvSpPr>
            <xdr:cNvPr id="13" name="TextBox 12"/>
            <xdr:cNvSpPr txBox="1"/>
          </xdr:nvSpPr>
          <xdr:spPr>
            <a:xfrm>
              <a:off x="4876800" y="3238500"/>
              <a:ext cx="508635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1800" b="0" i="0">
                  <a:latin typeface="Cambria Math" panose="02040503050406030204" pitchFamily="18" charset="0"/>
                </a:rPr>
                <a:t>𝑈_1=𝑐∗〖𝑠_1〗^∗</a:t>
              </a:r>
              <a:r>
                <a:rPr lang="en-US" sz="1800"/>
                <a:t>=1,96*</a:t>
              </a:r>
              <a:r>
                <a:rPr lang="en-US" sz="1800" i="0">
                  <a:latin typeface="Cambria Math" panose="02040503050406030204" pitchFamily="18" charset="0"/>
                </a:rPr>
                <a:t>((〖</a:t>
              </a:r>
              <a:r>
                <a:rPr lang="en-US" sz="1800" b="0" i="0">
                  <a:latin typeface="Cambria Math" panose="02040503050406030204" pitchFamily="18" charset="0"/>
                </a:rPr>
                <a:t>𝐶𝑉〗_(𝑟,1), </a:t>
              </a:r>
              <a:r>
                <a:rPr lang="en-US" sz="1800" b="0" i="0">
                  <a:latin typeface="Cambria Math" panose="02040503050406030204" pitchFamily="18" charset="0"/>
                  <a:ea typeface="Cambria Math" panose="02040503050406030204" pitchFamily="18" charset="0"/>
                </a:rPr>
                <a:t>∗</a:t>
              </a:r>
              <a:r>
                <a:rPr lang="en-US" sz="1800" b="0" i="0">
                  <a:latin typeface="Cambria Math" panose="02040503050406030204" pitchFamily="18" charset="0"/>
                </a:rPr>
                <a:t> 〖𝑀𝑒〗_1 ))/100</a:t>
              </a:r>
              <a:r>
                <a:rPr lang="en-US" sz="1800"/>
                <a:t>=0,0196 * CV</a:t>
              </a:r>
              <a:r>
                <a:rPr lang="en-US" sz="1800" baseline="-25000"/>
                <a:t>r,1</a:t>
              </a:r>
              <a:r>
                <a:rPr lang="en-US" sz="1800" baseline="0"/>
                <a:t> * Me</a:t>
              </a:r>
              <a:r>
                <a:rPr lang="en-US" sz="1800" baseline="-25000"/>
                <a:t>1</a:t>
              </a:r>
              <a:endParaRPr lang="el-GR" sz="1800" baseline="-25000"/>
            </a:p>
          </xdr:txBody>
        </xdr:sp>
      </mc:Fallback>
    </mc:AlternateContent>
    <xdr:clientData/>
  </xdr:oneCellAnchor>
  <xdr:oneCellAnchor>
    <xdr:from>
      <xdr:col>12</xdr:col>
      <xdr:colOff>0</xdr:colOff>
      <xdr:row>13</xdr:row>
      <xdr:rowOff>0</xdr:rowOff>
    </xdr:from>
    <xdr:ext cx="2463800" cy="59245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600-00000E000000}"/>
                </a:ext>
              </a:extLst>
            </xdr:cNvPr>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14:m>
                <m:oMath xmlns:m="http://schemas.openxmlformats.org/officeDocument/2006/math">
                  <m:sSub>
                    <m:sSubPr>
                      <m:ctrlPr>
                        <a:rPr lang="el-GR" sz="2000" i="1">
                          <a:latin typeface="Cambria Math" panose="02040503050406030204" pitchFamily="18" charset="0"/>
                        </a:rPr>
                      </m:ctrlPr>
                    </m:sSubPr>
                    <m:e>
                      <m:r>
                        <a:rPr lang="en-US" sz="2000" b="0" i="1">
                          <a:latin typeface="Cambria Math" panose="02040503050406030204" pitchFamily="18" charset="0"/>
                        </a:rPr>
                        <m:t>𝑧</m:t>
                      </m:r>
                      <m:r>
                        <a:rPr lang="en-US" sz="2000" b="0" i="1">
                          <a:latin typeface="Cambria Math" panose="02040503050406030204" pitchFamily="18" charset="0"/>
                        </a:rPr>
                        <m:t>−</m:t>
                      </m:r>
                      <m:r>
                        <a:rPr lang="en-US" sz="2000" b="0" i="1">
                          <a:latin typeface="Cambria Math" panose="02040503050406030204" pitchFamily="18" charset="0"/>
                        </a:rPr>
                        <m:t>𝑠𝑐𝑜𝑟𝑒</m:t>
                      </m:r>
                    </m:e>
                    <m:sub>
                      <m:r>
                        <a:rPr lang="en-US" sz="2000" b="0" i="1">
                          <a:latin typeface="Cambria Math" panose="02040503050406030204" pitchFamily="18" charset="0"/>
                        </a:rPr>
                        <m:t>𝑝</m:t>
                      </m:r>
                    </m:sub>
                  </m:sSub>
                </m:oMath>
              </a14:m>
              <a:r>
                <a:rPr lang="en-US" sz="2000"/>
                <a:t>=</a:t>
              </a:r>
              <a14:m>
                <m:oMath xmlns:m="http://schemas.openxmlformats.org/officeDocument/2006/math">
                  <m:f>
                    <m:fPr>
                      <m:ctrlPr>
                        <a:rPr lang="en-US" sz="2000" i="1">
                          <a:latin typeface="Cambria Math" panose="02040503050406030204" pitchFamily="18" charset="0"/>
                        </a:rPr>
                      </m:ctrlPr>
                    </m:fPr>
                    <m:num>
                      <m:d>
                        <m:dPr>
                          <m:ctrlPr>
                            <a:rPr lang="en-US" sz="2000" i="1">
                              <a:latin typeface="Cambria Math" panose="02040503050406030204" pitchFamily="18" charset="0"/>
                            </a:rPr>
                          </m:ctrlPr>
                        </m:dPr>
                        <m:e>
                          <m:r>
                            <a:rPr lang="en-US" sz="2000" b="0" i="1">
                              <a:latin typeface="Cambria Math" panose="02040503050406030204" pitchFamily="18" charset="0"/>
                            </a:rPr>
                            <m:t>𝑀𝑒</m:t>
                          </m:r>
                          <m:r>
                            <a:rPr lang="en-US" sz="2000" b="0" i="1">
                              <a:latin typeface="Cambria Math" panose="02040503050406030204" pitchFamily="18" charset="0"/>
                            </a:rPr>
                            <m:t>−</m:t>
                          </m:r>
                          <m:r>
                            <a:rPr lang="en-US" sz="2000" b="0" i="1">
                              <a:latin typeface="Cambria Math" panose="02040503050406030204" pitchFamily="18" charset="0"/>
                            </a:rPr>
                            <m:t>𝑇𝑀𝑒</m:t>
                          </m:r>
                        </m:e>
                      </m:d>
                    </m:num>
                    <m:den>
                      <m:r>
                        <a:rPr lang="en-US" sz="2000" b="0" i="1">
                          <a:latin typeface="Cambria Math" panose="02040503050406030204" pitchFamily="18" charset="0"/>
                        </a:rPr>
                        <m:t>𝑆𝐷</m:t>
                      </m:r>
                    </m:den>
                  </m:f>
                </m:oMath>
              </a14:m>
              <a:endParaRPr lang="el-GR" sz="2000"/>
            </a:p>
          </xdr:txBody>
        </xdr:sp>
      </mc:Choice>
      <mc:Fallback xmlns="">
        <xdr:sp macro="" textlink="">
          <xdr:nvSpPr>
            <xdr:cNvPr id="14" name="TextBox 13"/>
            <xdr:cNvSpPr txBox="1"/>
          </xdr:nvSpPr>
          <xdr:spPr>
            <a:xfrm>
              <a:off x="7315200" y="2476500"/>
              <a:ext cx="2463800" cy="59245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l-GR" sz="2000" i="0">
                  <a:latin typeface="Cambria Math" panose="02040503050406030204" pitchFamily="18" charset="0"/>
                </a:rPr>
                <a:t>〖</a:t>
              </a:r>
              <a:r>
                <a:rPr lang="en-US" sz="2000" b="0" i="0">
                  <a:latin typeface="Cambria Math" panose="02040503050406030204" pitchFamily="18" charset="0"/>
                </a:rPr>
                <a:t>𝑧−𝑠𝑐𝑜𝑟𝑒</a:t>
              </a:r>
              <a:r>
                <a:rPr lang="el-GR" sz="2000" b="0" i="0">
                  <a:latin typeface="Cambria Math" panose="02040503050406030204" pitchFamily="18" charset="0"/>
                </a:rPr>
                <a:t>〗_</a:t>
              </a:r>
              <a:r>
                <a:rPr lang="en-US" sz="2000" b="0" i="0">
                  <a:latin typeface="Cambria Math" panose="02040503050406030204" pitchFamily="18" charset="0"/>
                </a:rPr>
                <a:t>𝑝</a:t>
              </a:r>
              <a:r>
                <a:rPr lang="en-US" sz="2000"/>
                <a:t>=</a:t>
              </a:r>
              <a:r>
                <a:rPr lang="en-US" sz="2000" i="0">
                  <a:latin typeface="Cambria Math" panose="02040503050406030204" pitchFamily="18" charset="0"/>
                </a:rPr>
                <a:t>((</a:t>
              </a:r>
              <a:r>
                <a:rPr lang="en-US" sz="2000" b="0" i="0">
                  <a:latin typeface="Cambria Math" panose="02040503050406030204" pitchFamily="18" charset="0"/>
                </a:rPr>
                <a:t>𝑀𝑒−𝑇𝑀𝑒))/𝑆𝐷</a:t>
              </a:r>
              <a:endParaRPr lang="el-GR" sz="20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19</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19</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0.03263</cdr:x>
      <cdr:y>0.77661</cdr:y>
    </cdr:from>
    <cdr:to>
      <cdr:x>0.95122</cdr:x>
      <cdr:y>0.95727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260606" y="2812789"/>
          <a:ext cx="7336514" cy="6543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4.xml><?xml version="1.0" encoding="utf-8"?>
<c:userShapes xmlns:c="http://schemas.openxmlformats.org/drawingml/2006/chart">
  <cdr:relSizeAnchor xmlns:cdr="http://schemas.openxmlformats.org/drawingml/2006/chartDrawing">
    <cdr:from>
      <cdr:x>0.03263</cdr:x>
      <cdr:y>0.77661</cdr:y>
    </cdr:from>
    <cdr:to>
      <cdr:x>0.95122</cdr:x>
      <cdr:y>0.96077</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191128" y="3535860"/>
          <a:ext cx="5380997" cy="83849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19</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19</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0.03263</cdr:x>
      <cdr:y>0.77661</cdr:y>
    </cdr:from>
    <cdr:to>
      <cdr:x>0.95122</cdr:x>
      <cdr:y>0.97462</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246102" y="2793062"/>
          <a:ext cx="6928201" cy="712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blue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blue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blue points lie between the red and dotted lines, there is a trend for the analytical procedure to be out of control. </a:t>
          </a:r>
        </a:p>
      </cdr:txBody>
    </cdr:sp>
  </cdr:relSizeAnchor>
  <cdr:relSizeAnchor xmlns:cdr="http://schemas.openxmlformats.org/drawingml/2006/chartDrawing">
    <cdr:from>
      <cdr:x>0.83013</cdr:x>
      <cdr:y>0.43704</cdr:y>
    </cdr:from>
    <cdr:to>
      <cdr:x>0.99433</cdr:x>
      <cdr:y>0.49726</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366857" y="1521506"/>
          <a:ext cx="1061569" cy="20964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0.82781</cdr:x>
      <cdr:y>0.27982</cdr:y>
    </cdr:from>
    <cdr:to>
      <cdr:x>0.99323</cdr:x>
      <cdr:y>0.32968</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351847" y="974164"/>
          <a:ext cx="1069456" cy="173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7.xml><?xml version="1.0" encoding="utf-8"?>
<c:userShapes xmlns:c="http://schemas.openxmlformats.org/drawingml/2006/chart">
  <cdr:relSizeAnchor xmlns:cdr="http://schemas.openxmlformats.org/drawingml/2006/chartDrawing">
    <cdr:from>
      <cdr:x>0.03263</cdr:x>
      <cdr:y>0.77661</cdr:y>
    </cdr:from>
    <cdr:to>
      <cdr:x>0.95122</cdr:x>
      <cdr:y>0.98783</cdr:y>
    </cdr:to>
    <cdr:sp macro="" textlink="" fLocksText="0">
      <cdr:nvSpPr>
        <cdr:cNvPr id="6145" name="Text Box 1025"/>
        <cdr:cNvSpPr txBox="1">
          <a:spLocks xmlns:a="http://schemas.openxmlformats.org/drawingml/2006/main" noChangeArrowheads="1"/>
        </cdr:cNvSpPr>
      </cdr:nvSpPr>
      <cdr:spPr bwMode="auto">
        <a:xfrm xmlns:a="http://schemas.openxmlformats.org/drawingml/2006/main">
          <a:off x="246102" y="2685187"/>
          <a:ext cx="6928201" cy="7303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Criteria </a:t>
          </a:r>
        </a:p>
        <a:p xmlns:a="http://schemas.openxmlformats.org/drawingml/2006/main">
          <a:pPr algn="l" rtl="0">
            <a:defRPr sz="1000"/>
          </a:pPr>
          <a:r>
            <a:rPr lang="es-ES" sz="900" b="0" i="0" u="none" strike="noStrike" baseline="0">
              <a:solidFill>
                <a:srgbClr val="000000"/>
              </a:solidFill>
              <a:latin typeface="Arial"/>
              <a:cs typeface="Arial"/>
            </a:rPr>
            <a:t>1. One (at least) from 5 consecutive violet points must lie under the dotted line.</a:t>
          </a:r>
        </a:p>
        <a:p xmlns:a="http://schemas.openxmlformats.org/drawingml/2006/main">
          <a:pPr algn="l" rtl="0">
            <a:defRPr sz="1000"/>
          </a:pPr>
          <a:r>
            <a:rPr lang="es-ES" sz="900" b="0" i="0" u="none" strike="noStrike" baseline="0">
              <a:solidFill>
                <a:srgbClr val="000000"/>
              </a:solidFill>
              <a:latin typeface="Arial"/>
              <a:cs typeface="Arial"/>
            </a:rPr>
            <a:t>2. If a violet point is above the red line, the analytical procedure is out of control. </a:t>
          </a:r>
        </a:p>
        <a:p xmlns:a="http://schemas.openxmlformats.org/drawingml/2006/main">
          <a:pPr algn="l" rtl="0">
            <a:defRPr sz="1000"/>
          </a:pPr>
          <a:r>
            <a:rPr lang="es-ES" sz="900" b="0" i="0" u="none" strike="noStrike" baseline="0">
              <a:solidFill>
                <a:srgbClr val="000000"/>
              </a:solidFill>
              <a:latin typeface="Arial"/>
              <a:cs typeface="Arial"/>
            </a:rPr>
            <a:t>3. If  5 or more consecutive violet points lie between the red and dotted lines, there is a trend for the analytical procedure to be out of control. </a:t>
          </a:r>
        </a:p>
      </cdr:txBody>
    </cdr:sp>
  </cdr:relSizeAnchor>
  <cdr:relSizeAnchor xmlns:cdr="http://schemas.openxmlformats.org/drawingml/2006/chartDrawing">
    <cdr:from>
      <cdr:x>0.78821</cdr:x>
      <cdr:y>0.429</cdr:y>
    </cdr:from>
    <cdr:to>
      <cdr:x>0.93554</cdr:x>
      <cdr:y>0.49242</cdr:y>
    </cdr:to>
    <cdr:sp macro="" textlink="" fLocksText="0">
      <cdr:nvSpPr>
        <cdr:cNvPr id="6146" name="Text Box 1029"/>
        <cdr:cNvSpPr txBox="1">
          <a:spLocks xmlns:a="http://schemas.openxmlformats.org/drawingml/2006/main" noChangeArrowheads="1"/>
        </cdr:cNvSpPr>
      </cdr:nvSpPr>
      <cdr:spPr bwMode="auto">
        <a:xfrm xmlns:a="http://schemas.openxmlformats.org/drawingml/2006/main">
          <a:off x="5095851" y="1483304"/>
          <a:ext cx="952502" cy="2192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warning</a:t>
          </a:r>
          <a:r>
            <a:rPr lang="es-ES" sz="1075" b="1" i="0" u="none" strike="noStrike" baseline="0">
              <a:solidFill>
                <a:srgbClr val="000000"/>
              </a:solidFill>
              <a:latin typeface="Arial"/>
              <a:cs typeface="Arial"/>
            </a:rPr>
            <a:t> limit</a:t>
          </a:r>
        </a:p>
      </cdr:txBody>
    </cdr:sp>
  </cdr:relSizeAnchor>
  <cdr:relSizeAnchor xmlns:cdr="http://schemas.openxmlformats.org/drawingml/2006/chartDrawing">
    <cdr:from>
      <cdr:x>0.78453</cdr:x>
      <cdr:y>0.27855</cdr:y>
    </cdr:from>
    <cdr:to>
      <cdr:x>0.96192</cdr:x>
      <cdr:y>0.34436</cdr:y>
    </cdr:to>
    <cdr:sp macro="" textlink="" fLocksText="0">
      <cdr:nvSpPr>
        <cdr:cNvPr id="6147" name="Text Box 1030"/>
        <cdr:cNvSpPr txBox="1">
          <a:spLocks xmlns:a="http://schemas.openxmlformats.org/drawingml/2006/main" noChangeArrowheads="1"/>
        </cdr:cNvSpPr>
      </cdr:nvSpPr>
      <cdr:spPr bwMode="auto">
        <a:xfrm xmlns:a="http://schemas.openxmlformats.org/drawingml/2006/main">
          <a:off x="5072070" y="963094"/>
          <a:ext cx="1146842" cy="22754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360" tIns="22680" rIns="0" bIns="0" anchor="t"/>
        <a:lstStyle xmlns:a="http://schemas.openxmlformats.org/drawingml/2006/main"/>
        <a:p xmlns:a="http://schemas.openxmlformats.org/drawingml/2006/main">
          <a:pPr algn="l" rtl="0">
            <a:defRPr sz="1000"/>
          </a:pPr>
          <a:r>
            <a:rPr lang="es-ES" sz="900" b="1" i="0" u="none" strike="noStrike" baseline="0">
              <a:solidFill>
                <a:srgbClr val="000000"/>
              </a:solidFill>
              <a:latin typeface="Arial"/>
              <a:cs typeface="Arial"/>
            </a:rPr>
            <a:t>action limit</a:t>
          </a:r>
        </a:p>
      </cdr:txBody>
    </cdr:sp>
  </cdr:relSizeAnchor>
</c:userShapes>
</file>

<file path=xl/drawings/drawing8.xml><?xml version="1.0" encoding="utf-8"?>
<xdr:wsDr xmlns:xdr="http://schemas.openxmlformats.org/drawingml/2006/spreadsheetDrawing" xmlns:a="http://schemas.openxmlformats.org/drawingml/2006/main">
  <xdr:oneCellAnchor>
    <xdr:from>
      <xdr:col>23</xdr:col>
      <xdr:colOff>254000</xdr:colOff>
      <xdr:row>7</xdr:row>
      <xdr:rowOff>165100</xdr:rowOff>
    </xdr:from>
    <xdr:ext cx="2238375" cy="64770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23075900" y="2298700"/>
              <a:ext cx="2238375" cy="6477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14:m>
                <m:oMath xmlns:m="http://schemas.openxmlformats.org/officeDocument/2006/math">
                  <m:r>
                    <a:rPr lang="en-US" sz="1800" b="0" i="1">
                      <a:latin typeface="Cambria Math" panose="02040503050406030204" pitchFamily="18" charset="0"/>
                    </a:rPr>
                    <m:t>𝐷𝑁𝑡</m:t>
                  </m:r>
                  <m:r>
                    <a:rPr lang="en-US" sz="1800" b="0" i="1">
                      <a:latin typeface="Cambria Math" panose="02040503050406030204" pitchFamily="18" charset="0"/>
                    </a:rPr>
                    <m:t>=</m:t>
                  </m:r>
                  <m:f>
                    <m:fPr>
                      <m:ctrlPr>
                        <a:rPr lang="en-US" sz="1800" b="0" i="1">
                          <a:latin typeface="Cambria Math" panose="02040503050406030204" pitchFamily="18" charset="0"/>
                        </a:rPr>
                      </m:ctrlPr>
                    </m:fPr>
                    <m:num>
                      <m:nary>
                        <m:naryPr>
                          <m:chr m:val="∑"/>
                          <m:limLoc m:val="subSup"/>
                          <m:ctrlPr>
                            <a:rPr lang="en-US" sz="1800" b="0" i="1">
                              <a:latin typeface="Cambria Math" panose="02040503050406030204" pitchFamily="18" charset="0"/>
                            </a:rPr>
                          </m:ctrlPr>
                        </m:naryPr>
                        <m:sub>
                          <m:r>
                            <m:rPr>
                              <m:brk m:alnAt="25"/>
                            </m:rPr>
                            <a:rPr lang="en-US" sz="1800" b="0" i="1">
                              <a:latin typeface="Cambria Math" panose="02040503050406030204" pitchFamily="18" charset="0"/>
                            </a:rPr>
                            <m:t>𝑖</m:t>
                          </m:r>
                          <m:r>
                            <a:rPr lang="en-US" sz="1800" b="0" i="1">
                              <a:latin typeface="Cambria Math" panose="02040503050406030204" pitchFamily="18" charset="0"/>
                            </a:rPr>
                            <m:t>=1</m:t>
                          </m:r>
                        </m:sub>
                        <m:sup>
                          <m:r>
                            <a:rPr lang="en-US" sz="1800" b="0" i="1">
                              <a:latin typeface="Cambria Math" panose="02040503050406030204" pitchFamily="18" charset="0"/>
                            </a:rPr>
                            <m:t>𝑛</m:t>
                          </m:r>
                        </m:sup>
                        <m:e>
                          <m:sSup>
                            <m:sSupPr>
                              <m:ctrlPr>
                                <a:rPr lang="en-US" sz="1800" b="0" i="1">
                                  <a:latin typeface="Cambria Math" panose="02040503050406030204" pitchFamily="18" charset="0"/>
                                </a:rPr>
                              </m:ctrlPr>
                            </m:sSupPr>
                            <m:e>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e>
                            <m:sup>
                              <m:r>
                                <a:rPr lang="en-US" sz="1800" b="0" i="1">
                                  <a:latin typeface="Cambria Math" panose="02040503050406030204" pitchFamily="18" charset="0"/>
                                </a:rPr>
                                <m:t>2</m:t>
                              </m:r>
                            </m:sup>
                          </m:sSup>
                        </m:e>
                      </m:nary>
                    </m:num>
                    <m:den>
                      <m:r>
                        <a:rPr lang="en-US" sz="1800" b="0" i="1">
                          <a:latin typeface="Cambria Math" panose="02040503050406030204" pitchFamily="18" charset="0"/>
                        </a:rPr>
                        <m:t>𝑛</m:t>
                      </m:r>
                    </m:den>
                  </m:f>
                </m:oMath>
              </a14:m>
              <a:endParaRPr lang="el-GR" sz="1800"/>
            </a:p>
          </xdr:txBody>
        </xdr:sp>
      </mc:Choice>
      <mc:Fallback xmlns="">
        <xdr:sp macro="" textlink="">
          <xdr:nvSpPr>
            <xdr:cNvPr id="9" name="TextBox 8"/>
            <xdr:cNvSpPr txBox="1"/>
          </xdr:nvSpPr>
          <xdr:spPr>
            <a:xfrm>
              <a:off x="23075900" y="2298700"/>
              <a:ext cx="2238375" cy="6477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lang="en-US" sz="2000" b="0" i="0">
                  <a:latin typeface="+mn-lt"/>
                </a:rPr>
                <a:t> </a:t>
              </a:r>
              <a:r>
                <a:rPr lang="en-US" sz="1800" b="0" i="0">
                  <a:latin typeface="Cambria Math" panose="02040503050406030204" pitchFamily="18" charset="0"/>
                </a:rPr>
                <a:t>𝐷𝑁𝑡=(∑2_(𝑖=1)^𝑛▒〖(𝑥_𝑖−〖𝑇𝑀𝑒〗_𝑖)〗^2 )/𝑛</a:t>
              </a:r>
              <a:endParaRPr lang="el-GR" sz="1800"/>
            </a:p>
          </xdr:txBody>
        </xdr:sp>
      </mc:Fallback>
    </mc:AlternateContent>
    <xdr:clientData/>
  </xdr:oneCellAnchor>
  <xdr:oneCellAnchor>
    <xdr:from>
      <xdr:col>20</xdr:col>
      <xdr:colOff>266700</xdr:colOff>
      <xdr:row>7</xdr:row>
      <xdr:rowOff>165100</xdr:rowOff>
    </xdr:from>
    <xdr:ext cx="2603500" cy="60960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20370800" y="2298700"/>
              <a:ext cx="2603500" cy="6096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n-US" sz="1800" b="0" i="1">
                            <a:latin typeface="Cambria Math" panose="02040503050406030204" pitchFamily="18" charset="0"/>
                          </a:rPr>
                        </m:ctrlPr>
                      </m:sSubPr>
                      <m:e>
                        <m:r>
                          <a:rPr lang="en-US" sz="1800" b="0" i="1">
                            <a:latin typeface="Cambria Math" panose="02040503050406030204" pitchFamily="18" charset="0"/>
                          </a:rPr>
                          <m:t>𝑧</m:t>
                        </m:r>
                        <m:r>
                          <a:rPr lang="en-US" sz="1800" b="0" i="1">
                            <a:latin typeface="Cambria Math" panose="02040503050406030204" pitchFamily="18" charset="0"/>
                          </a:rPr>
                          <m:t>−</m:t>
                        </m:r>
                        <m:r>
                          <a:rPr lang="en-US" sz="1800" b="0" i="1">
                            <a:latin typeface="Cambria Math" panose="02040503050406030204" pitchFamily="18" charset="0"/>
                          </a:rPr>
                          <m:t>𝑠𝑐𝑜𝑟𝑒</m:t>
                        </m:r>
                      </m:e>
                      <m:sub>
                        <m:r>
                          <a:rPr lang="en-US" sz="1800" b="0" i="1">
                            <a:latin typeface="Cambria Math" panose="02040503050406030204" pitchFamily="18" charset="0"/>
                          </a:rPr>
                          <m:t>𝑡</m:t>
                        </m:r>
                      </m:sub>
                    </m:sSub>
                    <m:r>
                      <a:rPr lang="en-US" sz="1800" b="0" i="1">
                        <a:latin typeface="Cambria Math" panose="02040503050406030204" pitchFamily="18" charset="0"/>
                      </a:rPr>
                      <m:t>=</m:t>
                    </m:r>
                    <m:f>
                      <m:fPr>
                        <m:ctrlPr>
                          <a:rPr lang="en-US" sz="1800" b="0" i="1">
                            <a:latin typeface="Cambria Math" panose="02040503050406030204" pitchFamily="18" charset="0"/>
                          </a:rPr>
                        </m:ctrlPr>
                      </m:fPr>
                      <m:num>
                        <m:r>
                          <a:rPr lang="en-US" sz="1800" b="0" i="1">
                            <a:latin typeface="Cambria Math" panose="02040503050406030204" pitchFamily="18" charset="0"/>
                          </a:rPr>
                          <m:t>(</m:t>
                        </m:r>
                        <m:sSub>
                          <m:sSubPr>
                            <m:ctrlPr>
                              <a:rPr lang="en-US" sz="1800" b="0" i="1">
                                <a:latin typeface="Cambria Math" panose="02040503050406030204" pitchFamily="18" charset="0"/>
                              </a:rPr>
                            </m:ctrlPr>
                          </m:sSubPr>
                          <m:e>
                            <m:r>
                              <a:rPr lang="en-US" sz="1800" b="0" i="1">
                                <a:latin typeface="Cambria Math" panose="02040503050406030204" pitchFamily="18" charset="0"/>
                              </a:rPr>
                              <m:t>𝑥</m:t>
                            </m:r>
                          </m:e>
                          <m:sub>
                            <m:r>
                              <a:rPr lang="en-US" sz="1800" b="0" i="1">
                                <a:latin typeface="Cambria Math" panose="02040503050406030204" pitchFamily="18" charset="0"/>
                              </a:rPr>
                              <m:t>𝑖</m:t>
                            </m:r>
                          </m:sub>
                        </m:sSub>
                        <m:sSub>
                          <m:sSubPr>
                            <m:ctrlPr>
                              <a:rPr lang="en-US" sz="1800" b="0" i="1">
                                <a:latin typeface="Cambria Math" panose="02040503050406030204" pitchFamily="18" charset="0"/>
                              </a:rPr>
                            </m:ctrlPr>
                          </m:sSubPr>
                          <m:e>
                            <m:r>
                              <a:rPr lang="en-US" sz="1800" b="0" i="1">
                                <a:latin typeface="Cambria Math" panose="02040503050406030204" pitchFamily="18" charset="0"/>
                              </a:rPr>
                              <m:t>−</m:t>
                            </m:r>
                            <m:r>
                              <a:rPr lang="en-US" sz="1800" b="0" i="1">
                                <a:latin typeface="Cambria Math" panose="02040503050406030204" pitchFamily="18" charset="0"/>
                              </a:rPr>
                              <m:t>𝑇𝑀𝑒</m:t>
                            </m:r>
                          </m:e>
                          <m:sub>
                            <m:r>
                              <a:rPr lang="en-US" sz="1800" b="0" i="1">
                                <a:latin typeface="Cambria Math" panose="02040503050406030204" pitchFamily="18" charset="0"/>
                              </a:rPr>
                              <m:t>𝑖</m:t>
                            </m:r>
                          </m:sub>
                        </m:sSub>
                        <m:r>
                          <a:rPr lang="en-US" sz="1800" b="0" i="1">
                            <a:latin typeface="Cambria Math" panose="02040503050406030204" pitchFamily="18" charset="0"/>
                          </a:rPr>
                          <m:t>)</m:t>
                        </m:r>
                      </m:num>
                      <m:den>
                        <m:r>
                          <a:rPr lang="en-US" sz="1800" b="0" i="1">
                            <a:latin typeface="Cambria Math" panose="02040503050406030204" pitchFamily="18" charset="0"/>
                          </a:rPr>
                          <m:t>𝑆</m:t>
                        </m:r>
                      </m:den>
                    </m:f>
                  </m:oMath>
                </m:oMathPara>
              </a14:m>
              <a:endParaRPr lang="el-GR" sz="1800"/>
            </a:p>
          </xdr:txBody>
        </xdr:sp>
      </mc:Choice>
      <mc:Fallback xmlns="">
        <xdr:sp macro="" textlink="">
          <xdr:nvSpPr>
            <xdr:cNvPr id="12" name="TextBox 11"/>
            <xdr:cNvSpPr txBox="1"/>
          </xdr:nvSpPr>
          <xdr:spPr>
            <a:xfrm>
              <a:off x="20370800" y="2298700"/>
              <a:ext cx="2603500" cy="609600"/>
            </a:xfrm>
            <a:prstGeom prst="rect">
              <a:avLst/>
            </a:prstGeom>
            <a:solidFill>
              <a:srgbClr val="FFC0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800" b="0" i="0">
                  <a:latin typeface="Cambria Math" panose="02040503050406030204" pitchFamily="18" charset="0"/>
                </a:rPr>
                <a:t>〖𝑧−𝑠𝑐𝑜𝑟𝑒〗_𝑡=((𝑥_𝑖 〖−𝑇𝑀𝑒〗_𝑖))/𝑆</a:t>
              </a:r>
              <a:endParaRPr lang="el-GR" sz="1800"/>
            </a:p>
          </xdr:txBody>
        </xdr:sp>
      </mc:Fallback>
    </mc:AlternateContent>
    <xdr:clientData/>
  </xdr:oneCellAnchor>
</xdr:wsDr>
</file>

<file path=xl/drawings/drawing9.xml><?xml version="1.0" encoding="utf-8"?>
<xdr:wsDr xmlns:xdr="http://schemas.openxmlformats.org/drawingml/2006/spreadsheetDrawing" xmlns:a="http://schemas.openxmlformats.org/drawingml/2006/main">
  <xdr:twoCellAnchor>
    <xdr:from>
      <xdr:col>9</xdr:col>
      <xdr:colOff>238125</xdr:colOff>
      <xdr:row>8</xdr:row>
      <xdr:rowOff>114300</xdr:rowOff>
    </xdr:from>
    <xdr:to>
      <xdr:col>19</xdr:col>
      <xdr:colOff>452437</xdr:colOff>
      <xdr:row>25</xdr:row>
      <xdr:rowOff>154781</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250031</xdr:colOff>
      <xdr:row>26</xdr:row>
      <xdr:rowOff>178594</xdr:rowOff>
    </xdr:from>
    <xdr:to>
      <xdr:col>19</xdr:col>
      <xdr:colOff>464343</xdr:colOff>
      <xdr:row>45</xdr:row>
      <xdr:rowOff>16669</xdr:rowOff>
    </xdr:to>
    <xdr:graphicFrame macro="">
      <xdr:nvGraphicFramePr>
        <xdr:cNvPr id="3" name="Gráfico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8"/>
  <sheetViews>
    <sheetView showGridLines="0" tabSelected="1" view="pageBreakPreview" zoomScale="75" zoomScaleNormal="75" zoomScaleSheetLayoutView="75" workbookViewId="0">
      <selection activeCell="M7" sqref="M7"/>
    </sheetView>
  </sheetViews>
  <sheetFormatPr defaultColWidth="9.140625" defaultRowHeight="12.75" x14ac:dyDescent="0.25"/>
  <cols>
    <col min="1" max="1" width="8.5703125" style="4" customWidth="1"/>
    <col min="2" max="2" width="12.140625" style="4" customWidth="1"/>
    <col min="3" max="3" width="22.5703125" style="4" customWidth="1"/>
    <col min="4" max="4" width="13.28515625" style="4" customWidth="1"/>
    <col min="5" max="5" width="14.140625" style="4" customWidth="1"/>
    <col min="6" max="9" width="15.7109375" style="4" customWidth="1"/>
    <col min="10" max="14" width="14.7109375" style="4" customWidth="1"/>
    <col min="15" max="15" width="7" style="4" customWidth="1"/>
    <col min="16" max="16" width="15.7109375" style="4" customWidth="1"/>
    <col min="17" max="17" width="21.140625" style="4" customWidth="1"/>
    <col min="18" max="19" width="11" style="4" customWidth="1"/>
    <col min="20" max="21" width="14.140625" style="4" customWidth="1"/>
    <col min="22" max="22" width="9.42578125" style="4" customWidth="1"/>
    <col min="23" max="23" width="8.5703125" style="4" customWidth="1"/>
    <col min="24" max="24" width="9.5703125" style="4" customWidth="1"/>
    <col min="25" max="25" width="11.42578125" style="4" customWidth="1"/>
    <col min="26" max="26" width="14.140625" style="4" customWidth="1"/>
    <col min="27" max="27" width="16.5703125" style="4" customWidth="1"/>
    <col min="28" max="28" width="14.28515625" style="4" customWidth="1"/>
    <col min="29" max="29" width="9.5703125" style="4" customWidth="1"/>
    <col min="30" max="30" width="8.7109375" style="4" customWidth="1"/>
    <col min="31" max="31" width="9.42578125" style="4" customWidth="1"/>
    <col min="32" max="32" width="10.85546875" style="4" customWidth="1"/>
    <col min="33" max="33" width="12.85546875" style="6" customWidth="1"/>
    <col min="34" max="16384" width="9.140625" style="4"/>
  </cols>
  <sheetData>
    <row r="1" spans="1:33" ht="15" x14ac:dyDescent="0.2">
      <c r="A1" s="52" t="s">
        <v>133</v>
      </c>
      <c r="O1" s="106" t="str">
        <f t="shared" ref="O1:O6" si="0">A1</f>
        <v>QUALITY CONTROL OF TASTERS (COI/T.20/Doc.Nº17)</v>
      </c>
    </row>
    <row r="2" spans="1:33" ht="19.5" x14ac:dyDescent="0.25">
      <c r="A2" s="2" t="s">
        <v>40</v>
      </c>
      <c r="B2" s="3"/>
      <c r="C2" s="3"/>
      <c r="E2" s="3"/>
      <c r="H2" s="5"/>
      <c r="I2" s="5"/>
      <c r="J2" s="5"/>
      <c r="K2" s="5"/>
      <c r="L2" s="5"/>
      <c r="M2" s="5"/>
      <c r="N2" s="5"/>
      <c r="O2" s="2" t="str">
        <f t="shared" si="0"/>
        <v xml:space="preserve">PRECISION &amp; DEVIATION NUMBERS OF THE TASTER  CALCULATED BY USING DUPLICATE ANALYSIS </v>
      </c>
      <c r="P2" s="3"/>
      <c r="Q2" s="3"/>
      <c r="T2" s="3"/>
      <c r="U2" s="3"/>
      <c r="V2" s="3"/>
      <c r="W2" s="3"/>
      <c r="X2" s="3"/>
      <c r="Y2" s="3"/>
      <c r="Z2" s="3"/>
      <c r="AA2" s="5"/>
      <c r="AB2" s="5"/>
    </row>
    <row r="3" spans="1:33" ht="15" x14ac:dyDescent="0.25">
      <c r="A3" s="2" t="s">
        <v>0</v>
      </c>
      <c r="B3" s="7"/>
      <c r="H3" s="5"/>
      <c r="I3" s="5"/>
      <c r="J3" s="5"/>
      <c r="K3" s="5"/>
      <c r="L3" s="5"/>
      <c r="M3" s="5"/>
      <c r="N3" s="5"/>
      <c r="O3" s="2" t="str">
        <f t="shared" si="0"/>
        <v>INSTRUCTIONS</v>
      </c>
      <c r="P3" s="7"/>
      <c r="AA3" s="5"/>
      <c r="AB3" s="5"/>
    </row>
    <row r="4" spans="1:33" ht="45" customHeight="1" x14ac:dyDescent="0.25">
      <c r="A4" s="159" t="s">
        <v>132</v>
      </c>
      <c r="B4" s="160"/>
      <c r="C4" s="160"/>
      <c r="D4" s="160"/>
      <c r="E4" s="160"/>
      <c r="F4" s="160"/>
      <c r="G4" s="160"/>
      <c r="H4" s="160"/>
      <c r="I4" s="160"/>
      <c r="J4" s="160"/>
      <c r="K4" s="160"/>
      <c r="L4" s="160"/>
      <c r="M4" s="160"/>
      <c r="N4" s="160"/>
      <c r="O4" s="159" t="str">
        <f t="shared" si="0"/>
        <v>Precision number is calculated when duplicate analysis of a sample is performed by the panel.  Deviation number can be calculated by the results of any sample. In this sheet, these indexes are calculated for fruity attribute and for the defect as well. The panel leader can calcucate the precision and devation numbers only for classified attribute.  selecting the fruity for EVOO and the predominant defect for other categories.  In this case, he/she use only the first part of the page 1 of this sheet changing the tittle "fruity" by the tittle "classified attribute"</v>
      </c>
      <c r="P4" s="160"/>
      <c r="Q4" s="160"/>
      <c r="R4" s="160"/>
      <c r="S4" s="160"/>
      <c r="T4" s="160"/>
      <c r="U4" s="160"/>
      <c r="V4" s="160"/>
      <c r="W4" s="160"/>
      <c r="X4" s="160"/>
      <c r="Y4" s="160"/>
      <c r="Z4" s="160"/>
      <c r="AA4" s="160"/>
      <c r="AB4" s="160"/>
      <c r="AC4" s="160"/>
      <c r="AD4" s="160"/>
      <c r="AE4" s="160"/>
      <c r="AF4" s="160"/>
    </row>
    <row r="5" spans="1:33" ht="16.5" customHeight="1" x14ac:dyDescent="0.25">
      <c r="A5" s="159" t="s">
        <v>23</v>
      </c>
      <c r="B5" s="160"/>
      <c r="C5" s="160"/>
      <c r="D5" s="160"/>
      <c r="E5" s="160"/>
      <c r="F5" s="160"/>
      <c r="G5" s="160"/>
      <c r="H5" s="160"/>
      <c r="I5" s="160"/>
      <c r="J5" s="160"/>
      <c r="K5" s="160"/>
      <c r="L5" s="160"/>
      <c r="M5" s="160"/>
      <c r="N5" s="160"/>
      <c r="O5" s="159" t="str">
        <f t="shared" si="0"/>
        <v>The precision or deviation numbers can be calculated in batch mode, if the number of analysed duplicate samples is between 6-10, or in continuous mode for number of samples ≥6.</v>
      </c>
      <c r="P5" s="160"/>
      <c r="Q5" s="160"/>
      <c r="R5" s="160"/>
      <c r="S5" s="160"/>
      <c r="T5" s="160"/>
      <c r="U5" s="160"/>
      <c r="V5" s="160"/>
      <c r="W5" s="160"/>
      <c r="X5" s="160"/>
      <c r="Y5" s="160"/>
      <c r="Z5" s="160"/>
      <c r="AA5" s="160"/>
      <c r="AB5" s="160"/>
      <c r="AC5" s="160"/>
      <c r="AD5" s="160"/>
      <c r="AE5" s="160"/>
      <c r="AF5" s="160"/>
    </row>
    <row r="6" spans="1:33" ht="24" customHeight="1" x14ac:dyDescent="0.25">
      <c r="A6" s="159" t="s">
        <v>116</v>
      </c>
      <c r="B6" s="160"/>
      <c r="C6" s="160"/>
      <c r="D6" s="160"/>
      <c r="E6" s="160"/>
      <c r="F6" s="160"/>
      <c r="G6" s="160"/>
      <c r="H6" s="160"/>
      <c r="I6" s="160"/>
      <c r="J6" s="160"/>
      <c r="K6" s="160"/>
      <c r="L6" s="160"/>
      <c r="M6" s="160"/>
      <c r="N6" s="160"/>
      <c r="O6" s="159" t="str">
        <f t="shared" si="0"/>
        <v xml:space="preserve">In this sheet, for the calculation of deviation number, the first replicate is used. Panel leader can easily use the second replicate, by changing the formula for its calculation. </v>
      </c>
      <c r="P6" s="160"/>
      <c r="Q6" s="160"/>
      <c r="R6" s="160"/>
      <c r="S6" s="160"/>
      <c r="T6" s="160"/>
      <c r="U6" s="160"/>
      <c r="V6" s="160"/>
      <c r="W6" s="160"/>
      <c r="X6" s="160"/>
      <c r="Y6" s="160"/>
      <c r="Z6" s="160"/>
      <c r="AA6" s="160"/>
      <c r="AB6" s="160"/>
      <c r="AC6" s="160"/>
      <c r="AD6" s="160"/>
      <c r="AE6" s="160"/>
      <c r="AF6" s="160"/>
    </row>
    <row r="7" spans="1:33" ht="13.5" thickBot="1" x14ac:dyDescent="0.3"/>
    <row r="8" spans="1:33" ht="21.75" customHeight="1" thickTop="1" x14ac:dyDescent="0.25">
      <c r="A8" s="149" t="s">
        <v>1</v>
      </c>
      <c r="B8" s="150"/>
      <c r="C8" s="151" t="s">
        <v>69</v>
      </c>
      <c r="D8" s="152"/>
      <c r="E8" s="152"/>
      <c r="F8" s="152"/>
      <c r="G8" s="153"/>
      <c r="I8"/>
      <c r="J8"/>
      <c r="K8"/>
      <c r="L8"/>
      <c r="M8"/>
      <c r="N8"/>
      <c r="O8" s="149" t="str">
        <f>A8</f>
        <v>TASTER'S NAME</v>
      </c>
      <c r="P8" s="150"/>
      <c r="Q8" s="189" t="str">
        <f>C8</f>
        <v>XXX</v>
      </c>
      <c r="R8" s="190"/>
      <c r="S8" s="190"/>
      <c r="T8" s="190"/>
      <c r="U8" s="191"/>
      <c r="V8" s="19"/>
      <c r="W8" s="19"/>
      <c r="X8" s="19"/>
      <c r="Y8" s="19"/>
      <c r="Z8" s="19"/>
      <c r="AA8"/>
      <c r="AB8"/>
      <c r="AC8" s="56"/>
      <c r="AD8" s="199" t="s">
        <v>63</v>
      </c>
      <c r="AE8" s="200"/>
      <c r="AF8" s="201"/>
    </row>
    <row r="9" spans="1:33" ht="21.75" customHeight="1" thickBot="1" x14ac:dyDescent="0.3">
      <c r="A9" s="154" t="s">
        <v>2</v>
      </c>
      <c r="B9" s="155"/>
      <c r="C9" s="156" t="s">
        <v>69</v>
      </c>
      <c r="D9" s="157"/>
      <c r="E9" s="157"/>
      <c r="F9" s="157"/>
      <c r="G9" s="158"/>
      <c r="O9" s="154" t="str">
        <f>A9</f>
        <v>TASTER'S CODE</v>
      </c>
      <c r="P9" s="155"/>
      <c r="Q9" s="192" t="str">
        <f>C9</f>
        <v>XXX</v>
      </c>
      <c r="R9" s="193"/>
      <c r="S9" s="193"/>
      <c r="T9" s="193"/>
      <c r="U9" s="194"/>
      <c r="V9" s="19"/>
      <c r="W9" s="19"/>
      <c r="X9" s="19"/>
      <c r="Y9" s="19"/>
      <c r="Z9" s="19"/>
      <c r="AA9"/>
      <c r="AC9" s="56"/>
      <c r="AD9" s="202" t="s">
        <v>64</v>
      </c>
      <c r="AE9" s="203"/>
      <c r="AF9" s="204"/>
    </row>
    <row r="10" spans="1:33" ht="14.25" customHeight="1" thickTop="1" x14ac:dyDescent="0.25">
      <c r="H10" s="8"/>
      <c r="P10" s="56"/>
      <c r="Q10" s="56"/>
      <c r="R10" s="56"/>
      <c r="S10" s="56"/>
      <c r="T10" s="10"/>
      <c r="U10" s="10"/>
      <c r="V10" s="10"/>
      <c r="W10" s="10"/>
      <c r="X10" s="10"/>
      <c r="Y10" s="10"/>
      <c r="Z10" s="10"/>
      <c r="AE10" s="56"/>
      <c r="AF10" s="56"/>
    </row>
    <row r="11" spans="1:33" ht="18" x14ac:dyDescent="0.25">
      <c r="A11" s="13" t="s">
        <v>28</v>
      </c>
      <c r="D11" s="8"/>
      <c r="F11" s="8"/>
      <c r="G11" s="8"/>
      <c r="H11" s="8"/>
      <c r="O11" s="13"/>
      <c r="P11" s="14"/>
      <c r="Q11" s="14"/>
      <c r="R11" s="14"/>
      <c r="S11" s="14"/>
      <c r="AC11" s="14"/>
      <c r="AD11" s="14"/>
      <c r="AE11" s="14"/>
      <c r="AF11" s="14"/>
    </row>
    <row r="12" spans="1:33" ht="18.75" thickBot="1" x14ac:dyDescent="0.3">
      <c r="A12" s="13"/>
      <c r="D12" s="8"/>
      <c r="F12" s="8"/>
      <c r="G12" s="8"/>
      <c r="H12" s="8"/>
      <c r="O12" s="13"/>
      <c r="P12" s="14"/>
      <c r="Q12" s="14"/>
      <c r="R12" s="14"/>
      <c r="S12" s="14"/>
      <c r="AC12" s="14"/>
      <c r="AD12" s="14"/>
      <c r="AE12" s="14"/>
      <c r="AF12" s="14"/>
    </row>
    <row r="13" spans="1:33" ht="23.25" customHeight="1" thickTop="1" thickBot="1" x14ac:dyDescent="0.3">
      <c r="D13" s="8"/>
      <c r="E13" s="195" t="s">
        <v>66</v>
      </c>
      <c r="F13" s="196"/>
      <c r="G13" s="196"/>
      <c r="H13" s="196"/>
      <c r="I13" s="196"/>
      <c r="J13" s="196"/>
      <c r="K13" s="196"/>
      <c r="L13" s="196"/>
      <c r="M13" s="196"/>
      <c r="N13" s="196"/>
      <c r="O13" s="14"/>
      <c r="P13" s="14"/>
      <c r="Q13" s="14"/>
      <c r="R13" s="14"/>
      <c r="S13" s="195" t="s">
        <v>67</v>
      </c>
      <c r="T13" s="197"/>
      <c r="U13" s="197"/>
      <c r="V13" s="197"/>
      <c r="W13" s="197"/>
      <c r="X13" s="197"/>
      <c r="Y13" s="197"/>
      <c r="Z13" s="197"/>
      <c r="AA13" s="197"/>
      <c r="AB13" s="197"/>
      <c r="AC13" s="197"/>
      <c r="AD13" s="197"/>
      <c r="AE13" s="197"/>
      <c r="AF13" s="198"/>
    </row>
    <row r="14" spans="1:33" ht="16.5" thickTop="1" thickBot="1" x14ac:dyDescent="0.3">
      <c r="E14" s="184" t="s">
        <v>3</v>
      </c>
      <c r="F14" s="205"/>
      <c r="G14" s="205"/>
      <c r="H14" s="205"/>
      <c r="I14" s="206"/>
      <c r="J14" s="184" t="s">
        <v>62</v>
      </c>
      <c r="K14" s="205"/>
      <c r="L14" s="205"/>
      <c r="M14" s="205"/>
      <c r="N14" s="206"/>
      <c r="S14" s="184" t="str">
        <f>E14</f>
        <v>FRUITY</v>
      </c>
      <c r="T14" s="185"/>
      <c r="U14" s="185"/>
      <c r="V14" s="185"/>
      <c r="W14" s="185"/>
      <c r="X14" s="185"/>
      <c r="Y14" s="186"/>
      <c r="Z14" s="184" t="str">
        <f>J14</f>
        <v>PREDOMINANT DEFECT</v>
      </c>
      <c r="AA14" s="185"/>
      <c r="AB14" s="185"/>
      <c r="AC14" s="185"/>
      <c r="AD14" s="185"/>
      <c r="AE14" s="185"/>
      <c r="AF14" s="186"/>
    </row>
    <row r="15" spans="1:33" ht="15" customHeight="1" thickTop="1" x14ac:dyDescent="0.25">
      <c r="A15" s="178" t="s">
        <v>5</v>
      </c>
      <c r="B15" s="168" t="s">
        <v>6</v>
      </c>
      <c r="C15" s="168" t="s">
        <v>7</v>
      </c>
      <c r="D15" s="180" t="s">
        <v>8</v>
      </c>
      <c r="E15" s="182" t="s">
        <v>9</v>
      </c>
      <c r="F15" s="172" t="s">
        <v>10</v>
      </c>
      <c r="G15" s="174" t="s">
        <v>11</v>
      </c>
      <c r="H15" s="172" t="s">
        <v>12</v>
      </c>
      <c r="I15" s="176" t="s">
        <v>13</v>
      </c>
      <c r="J15" s="161" t="s">
        <v>9</v>
      </c>
      <c r="K15" s="172" t="s">
        <v>10</v>
      </c>
      <c r="L15" s="174" t="s">
        <v>11</v>
      </c>
      <c r="M15" s="172" t="s">
        <v>12</v>
      </c>
      <c r="N15" s="176" t="s">
        <v>13</v>
      </c>
      <c r="O15" s="178" t="str">
        <f>A15</f>
        <v>A/A</v>
      </c>
      <c r="P15" s="168" t="str">
        <f>B15</f>
        <v>Analysis
Date</v>
      </c>
      <c r="Q15" s="168" t="str">
        <f>C15</f>
        <v>Sample
Number</v>
      </c>
      <c r="R15" s="170" t="str">
        <f>D15</f>
        <v>Category</v>
      </c>
      <c r="S15" s="182" t="s">
        <v>9</v>
      </c>
      <c r="T15" s="187" t="s">
        <v>41</v>
      </c>
      <c r="U15" s="163" t="s">
        <v>42</v>
      </c>
      <c r="V15" s="165" t="s">
        <v>4</v>
      </c>
      <c r="W15" s="166"/>
      <c r="X15" s="165" t="s">
        <v>22</v>
      </c>
      <c r="Y15" s="167"/>
      <c r="Z15" s="161" t="s">
        <v>9</v>
      </c>
      <c r="AA15" s="163" t="s">
        <v>43</v>
      </c>
      <c r="AB15" s="163" t="s">
        <v>44</v>
      </c>
      <c r="AC15" s="165" t="s">
        <v>4</v>
      </c>
      <c r="AD15" s="166"/>
      <c r="AE15" s="165" t="s">
        <v>22</v>
      </c>
      <c r="AF15" s="167"/>
    </row>
    <row r="16" spans="1:33" ht="30.75" customHeight="1" thickBot="1" x14ac:dyDescent="0.3">
      <c r="A16" s="179" t="s">
        <v>5</v>
      </c>
      <c r="B16" s="169"/>
      <c r="C16" s="169"/>
      <c r="D16" s="181"/>
      <c r="E16" s="183"/>
      <c r="F16" s="173"/>
      <c r="G16" s="175"/>
      <c r="H16" s="173"/>
      <c r="I16" s="177"/>
      <c r="J16" s="162"/>
      <c r="K16" s="173"/>
      <c r="L16" s="175"/>
      <c r="M16" s="173"/>
      <c r="N16" s="177"/>
      <c r="O16" s="179"/>
      <c r="P16" s="169"/>
      <c r="Q16" s="169"/>
      <c r="R16" s="171"/>
      <c r="S16" s="183"/>
      <c r="T16" s="188"/>
      <c r="U16" s="164"/>
      <c r="V16" s="16" t="s">
        <v>21</v>
      </c>
      <c r="W16" s="16" t="s">
        <v>16</v>
      </c>
      <c r="X16" s="16" t="s">
        <v>21</v>
      </c>
      <c r="Y16" s="17" t="s">
        <v>16</v>
      </c>
      <c r="Z16" s="162"/>
      <c r="AA16" s="164"/>
      <c r="AB16" s="164"/>
      <c r="AC16" s="16" t="s">
        <v>21</v>
      </c>
      <c r="AD16" s="16" t="s">
        <v>16</v>
      </c>
      <c r="AE16" s="16" t="s">
        <v>21</v>
      </c>
      <c r="AF16" s="17" t="s">
        <v>16</v>
      </c>
      <c r="AG16" s="4"/>
    </row>
    <row r="17" spans="1:32" s="9" customFormat="1" ht="15" customHeight="1" thickTop="1" x14ac:dyDescent="0.25">
      <c r="A17" s="22">
        <v>1</v>
      </c>
      <c r="B17" s="61">
        <v>43866</v>
      </c>
      <c r="C17" s="81" t="s">
        <v>70</v>
      </c>
      <c r="D17" s="62" t="s">
        <v>19</v>
      </c>
      <c r="E17" s="63" t="s">
        <v>3</v>
      </c>
      <c r="F17" s="64">
        <v>3.2</v>
      </c>
      <c r="G17" s="65">
        <v>3.5</v>
      </c>
      <c r="H17" s="64">
        <v>3.4</v>
      </c>
      <c r="I17" s="66">
        <v>3.6</v>
      </c>
      <c r="J17" s="67" t="s">
        <v>71</v>
      </c>
      <c r="K17" s="65">
        <v>1</v>
      </c>
      <c r="L17" s="65">
        <v>1.9</v>
      </c>
      <c r="M17" s="65">
        <v>1.5</v>
      </c>
      <c r="N17" s="66">
        <v>2</v>
      </c>
      <c r="O17" s="21">
        <f t="shared" ref="O17:O58" si="1">A17</f>
        <v>1</v>
      </c>
      <c r="P17" s="107">
        <f>IF(B17="","",B17)</f>
        <v>43866</v>
      </c>
      <c r="Q17" s="108" t="str">
        <f>IF(C17="","",C17)</f>
        <v>SE-49=BK4</v>
      </c>
      <c r="R17" s="109" t="str">
        <f>IF(D17="","",D17)</f>
        <v>VOO</v>
      </c>
      <c r="S17" s="109" t="str">
        <f>IF(E17="","",E17)</f>
        <v>FRUITY</v>
      </c>
      <c r="T17" s="57">
        <f>IF(F17="","",(F17-H17)^2)</f>
        <v>3.9999999999999897E-2</v>
      </c>
      <c r="U17" s="18">
        <f>IF(F17="","",(F17-G17)^2)</f>
        <v>8.99999999999999E-2</v>
      </c>
      <c r="V17" s="15"/>
      <c r="W17" s="15"/>
      <c r="X17" s="15"/>
      <c r="Y17" s="15"/>
      <c r="Z17" s="109" t="str">
        <f>IF(J17="","",J17)</f>
        <v>VEG. WATER</v>
      </c>
      <c r="AA17" s="18">
        <f t="shared" ref="AA17:AA58" si="2">IF(K17="","",((K17-M17)^2))</f>
        <v>0.25</v>
      </c>
      <c r="AB17" s="18">
        <f t="shared" ref="AB17:AB58" si="3">IF(K17="","",((K17-L17)^2))</f>
        <v>0.80999999999999983</v>
      </c>
      <c r="AC17" s="15"/>
      <c r="AD17" s="15"/>
      <c r="AE17" s="15"/>
      <c r="AF17" s="15"/>
    </row>
    <row r="18" spans="1:32" s="9" customFormat="1" ht="15" customHeight="1" x14ac:dyDescent="0.25">
      <c r="A18" s="22">
        <v>2</v>
      </c>
      <c r="B18" s="68">
        <v>43871</v>
      </c>
      <c r="C18" s="82" t="s">
        <v>72</v>
      </c>
      <c r="D18" s="69" t="s">
        <v>68</v>
      </c>
      <c r="E18" s="70" t="s">
        <v>3</v>
      </c>
      <c r="F18" s="71">
        <v>4.5</v>
      </c>
      <c r="G18" s="72">
        <v>4.0999999999999996</v>
      </c>
      <c r="H18" s="71">
        <v>3.8</v>
      </c>
      <c r="I18" s="73">
        <v>4.0999999999999996</v>
      </c>
      <c r="J18" s="74"/>
      <c r="K18" s="72"/>
      <c r="L18" s="72"/>
      <c r="M18" s="72"/>
      <c r="N18" s="73"/>
      <c r="O18" s="21">
        <f t="shared" si="1"/>
        <v>2</v>
      </c>
      <c r="P18" s="107">
        <f t="shared" ref="P18:P58" si="4">IF(B18="","",B18)</f>
        <v>43871</v>
      </c>
      <c r="Q18" s="108" t="str">
        <f t="shared" ref="Q18:Q58" si="5">IF(C18="","",C18)</f>
        <v>SE-64=KZ7</v>
      </c>
      <c r="R18" s="109" t="str">
        <f t="shared" ref="R18:R58" si="6">IF(D18="","",D18)</f>
        <v>EVOO</v>
      </c>
      <c r="S18" s="109" t="str">
        <f t="shared" ref="S18:S58" si="7">IF(E18="","",E18)</f>
        <v>FRUITY</v>
      </c>
      <c r="T18" s="57">
        <f t="shared" ref="T18:T58" si="8">IF(F18="","",(F18-H18)^2)</f>
        <v>0.49000000000000027</v>
      </c>
      <c r="U18" s="18">
        <f t="shared" ref="U18:U58" si="9">IF(F18="","",(F18-G18)^2)</f>
        <v>0.16000000000000028</v>
      </c>
      <c r="V18" s="1"/>
      <c r="W18" s="1"/>
      <c r="X18" s="1"/>
      <c r="Y18" s="1"/>
      <c r="Z18" s="109" t="str">
        <f t="shared" ref="Z18:Z58" si="10">IF(J18="","",J18)</f>
        <v/>
      </c>
      <c r="AA18" s="18" t="str">
        <f t="shared" si="2"/>
        <v/>
      </c>
      <c r="AB18" s="18" t="str">
        <f t="shared" si="3"/>
        <v/>
      </c>
      <c r="AC18" s="1"/>
      <c r="AD18" s="1"/>
      <c r="AE18" s="1"/>
      <c r="AF18" s="1"/>
    </row>
    <row r="19" spans="1:32" s="9" customFormat="1" ht="15" customHeight="1" x14ac:dyDescent="0.25">
      <c r="A19" s="22">
        <v>3</v>
      </c>
      <c r="B19" s="68">
        <v>43878</v>
      </c>
      <c r="C19" s="82" t="s">
        <v>73</v>
      </c>
      <c r="D19" s="69" t="s">
        <v>19</v>
      </c>
      <c r="E19" s="70" t="s">
        <v>3</v>
      </c>
      <c r="F19" s="71">
        <v>1.6</v>
      </c>
      <c r="G19" s="72">
        <v>3.2</v>
      </c>
      <c r="H19" s="71">
        <v>1.9</v>
      </c>
      <c r="I19" s="73">
        <v>3.4</v>
      </c>
      <c r="J19" s="74" t="s">
        <v>20</v>
      </c>
      <c r="K19" s="72">
        <v>3.5</v>
      </c>
      <c r="L19" s="72">
        <v>3.8</v>
      </c>
      <c r="M19" s="72">
        <v>3.7</v>
      </c>
      <c r="N19" s="73">
        <v>4</v>
      </c>
      <c r="O19" s="21">
        <f t="shared" si="1"/>
        <v>3</v>
      </c>
      <c r="P19" s="107">
        <f t="shared" si="4"/>
        <v>43878</v>
      </c>
      <c r="Q19" s="108" t="str">
        <f t="shared" si="5"/>
        <v>SE-77=TA5</v>
      </c>
      <c r="R19" s="109" t="str">
        <f t="shared" si="6"/>
        <v>VOO</v>
      </c>
      <c r="S19" s="109" t="str">
        <f t="shared" si="7"/>
        <v>FRUITY</v>
      </c>
      <c r="T19" s="57">
        <f t="shared" si="8"/>
        <v>8.99999999999999E-2</v>
      </c>
      <c r="U19" s="18">
        <f t="shared" si="9"/>
        <v>2.5600000000000005</v>
      </c>
      <c r="V19" s="1"/>
      <c r="W19" s="1"/>
      <c r="X19" s="1"/>
      <c r="Y19" s="1"/>
      <c r="Z19" s="109" t="str">
        <f t="shared" si="10"/>
        <v>RANCID</v>
      </c>
      <c r="AA19" s="18">
        <f t="shared" si="2"/>
        <v>4.000000000000007E-2</v>
      </c>
      <c r="AB19" s="18">
        <f t="shared" si="3"/>
        <v>8.99999999999999E-2</v>
      </c>
      <c r="AC19" s="1"/>
      <c r="AD19" s="1"/>
      <c r="AE19" s="1"/>
      <c r="AF19" s="1"/>
    </row>
    <row r="20" spans="1:32" s="9" customFormat="1" ht="15" customHeight="1" x14ac:dyDescent="0.25">
      <c r="A20" s="22">
        <v>4</v>
      </c>
      <c r="B20" s="68">
        <v>43889</v>
      </c>
      <c r="C20" s="82" t="s">
        <v>75</v>
      </c>
      <c r="D20" s="69" t="s">
        <v>68</v>
      </c>
      <c r="E20" s="70" t="s">
        <v>3</v>
      </c>
      <c r="F20" s="71">
        <v>3.4</v>
      </c>
      <c r="G20" s="72">
        <v>3.9</v>
      </c>
      <c r="H20" s="71">
        <v>3.6</v>
      </c>
      <c r="I20" s="73">
        <v>3.8</v>
      </c>
      <c r="J20" s="74"/>
      <c r="K20" s="72"/>
      <c r="L20" s="72"/>
      <c r="M20" s="72"/>
      <c r="N20" s="73"/>
      <c r="O20" s="21">
        <f t="shared" si="1"/>
        <v>4</v>
      </c>
      <c r="P20" s="107">
        <f t="shared" si="4"/>
        <v>43889</v>
      </c>
      <c r="Q20" s="108" t="str">
        <f t="shared" si="5"/>
        <v>SE-98=TP3</v>
      </c>
      <c r="R20" s="109" t="str">
        <f t="shared" si="6"/>
        <v>EVOO</v>
      </c>
      <c r="S20" s="109" t="str">
        <f t="shared" si="7"/>
        <v>FRUITY</v>
      </c>
      <c r="T20" s="57">
        <f t="shared" si="8"/>
        <v>4.000000000000007E-2</v>
      </c>
      <c r="U20" s="18">
        <f t="shared" si="9"/>
        <v>0.25</v>
      </c>
      <c r="V20" s="1"/>
      <c r="W20" s="1"/>
      <c r="X20" s="1"/>
      <c r="Y20" s="1"/>
      <c r="Z20" s="109" t="str">
        <f t="shared" si="10"/>
        <v/>
      </c>
      <c r="AA20" s="18" t="str">
        <f t="shared" si="2"/>
        <v/>
      </c>
      <c r="AB20" s="18" t="str">
        <f t="shared" si="3"/>
        <v/>
      </c>
      <c r="AC20" s="1"/>
      <c r="AD20" s="1"/>
      <c r="AE20" s="1"/>
      <c r="AF20" s="1"/>
    </row>
    <row r="21" spans="1:32" s="9" customFormat="1" ht="15" customHeight="1" x14ac:dyDescent="0.25">
      <c r="A21" s="22">
        <v>5</v>
      </c>
      <c r="B21" s="68">
        <v>43894</v>
      </c>
      <c r="C21" s="82" t="s">
        <v>76</v>
      </c>
      <c r="D21" s="69" t="s">
        <v>68</v>
      </c>
      <c r="E21" s="70" t="s">
        <v>3</v>
      </c>
      <c r="F21" s="71">
        <v>5</v>
      </c>
      <c r="G21" s="72">
        <v>5.3</v>
      </c>
      <c r="H21" s="71">
        <v>5.6</v>
      </c>
      <c r="I21" s="73">
        <v>5.3</v>
      </c>
      <c r="J21" s="74"/>
      <c r="K21" s="72"/>
      <c r="L21" s="72"/>
      <c r="M21" s="72"/>
      <c r="N21" s="73"/>
      <c r="O21" s="21">
        <f t="shared" si="1"/>
        <v>5</v>
      </c>
      <c r="P21" s="107">
        <f t="shared" si="4"/>
        <v>43894</v>
      </c>
      <c r="Q21" s="108" t="str">
        <f t="shared" si="5"/>
        <v>SE-88=HK3</v>
      </c>
      <c r="R21" s="109" t="str">
        <f t="shared" si="6"/>
        <v>EVOO</v>
      </c>
      <c r="S21" s="109" t="str">
        <f t="shared" si="7"/>
        <v>FRUITY</v>
      </c>
      <c r="T21" s="57">
        <f t="shared" si="8"/>
        <v>0.3599999999999996</v>
      </c>
      <c r="U21" s="18">
        <f t="shared" si="9"/>
        <v>8.99999999999999E-2</v>
      </c>
      <c r="V21" s="1"/>
      <c r="W21" s="1"/>
      <c r="X21" s="1"/>
      <c r="Y21" s="1"/>
      <c r="Z21" s="109" t="str">
        <f t="shared" si="10"/>
        <v/>
      </c>
      <c r="AA21" s="18" t="str">
        <f t="shared" si="2"/>
        <v/>
      </c>
      <c r="AB21" s="18" t="str">
        <f t="shared" si="3"/>
        <v/>
      </c>
      <c r="AC21" s="1"/>
      <c r="AD21" s="1"/>
      <c r="AE21" s="1"/>
      <c r="AF21" s="1"/>
    </row>
    <row r="22" spans="1:32" s="9" customFormat="1" ht="15" customHeight="1" x14ac:dyDescent="0.25">
      <c r="A22" s="22">
        <v>6</v>
      </c>
      <c r="B22" s="68"/>
      <c r="C22" s="82"/>
      <c r="D22" s="69"/>
      <c r="E22" s="70" t="s">
        <v>3</v>
      </c>
      <c r="F22" s="71">
        <v>5.8</v>
      </c>
      <c r="G22" s="72">
        <v>4.3</v>
      </c>
      <c r="H22" s="71">
        <v>5.5</v>
      </c>
      <c r="I22" s="73">
        <v>4.5</v>
      </c>
      <c r="J22" s="74"/>
      <c r="K22" s="72"/>
      <c r="L22" s="72"/>
      <c r="M22" s="72"/>
      <c r="N22" s="73"/>
      <c r="O22" s="21">
        <f t="shared" si="1"/>
        <v>6</v>
      </c>
      <c r="P22" s="107" t="str">
        <f t="shared" si="4"/>
        <v/>
      </c>
      <c r="Q22" s="108" t="str">
        <f t="shared" si="5"/>
        <v/>
      </c>
      <c r="R22" s="109" t="str">
        <f t="shared" si="6"/>
        <v/>
      </c>
      <c r="S22" s="109" t="str">
        <f t="shared" si="7"/>
        <v>FRUITY</v>
      </c>
      <c r="T22" s="57">
        <f t="shared" si="8"/>
        <v>8.99999999999999E-2</v>
      </c>
      <c r="U22" s="18">
        <f t="shared" si="9"/>
        <v>2.25</v>
      </c>
      <c r="V22" s="75">
        <f>SUM(T17:T22)/6</f>
        <v>0.18499999999999991</v>
      </c>
      <c r="W22" s="75">
        <f>SUM(U17:U22)/6</f>
        <v>0.9</v>
      </c>
      <c r="X22" s="75">
        <f t="shared" ref="X22:X58" si="11">SUM(T17:T22)/6</f>
        <v>0.18499999999999991</v>
      </c>
      <c r="Y22" s="75">
        <f t="shared" ref="Y22:Y58" si="12">SUM(U17:U22)/6</f>
        <v>0.9</v>
      </c>
      <c r="Z22" s="109" t="str">
        <f t="shared" si="10"/>
        <v/>
      </c>
      <c r="AA22" s="18" t="str">
        <f t="shared" si="2"/>
        <v/>
      </c>
      <c r="AB22" s="18" t="str">
        <f t="shared" si="3"/>
        <v/>
      </c>
      <c r="AC22" s="75">
        <f>SUM(AA17:AA22)/6</f>
        <v>4.8333333333333346E-2</v>
      </c>
      <c r="AD22" s="75">
        <f>SUM(AB17:AB22)/6</f>
        <v>0.14999999999999994</v>
      </c>
      <c r="AE22" s="75">
        <f>SUM(AA17:AA22)/6</f>
        <v>4.8333333333333346E-2</v>
      </c>
      <c r="AF22" s="75">
        <f>SUM(AB17:AB22)/6</f>
        <v>0.14999999999999994</v>
      </c>
    </row>
    <row r="23" spans="1:32" s="9" customFormat="1" ht="15" customHeight="1" x14ac:dyDescent="0.25">
      <c r="A23" s="22">
        <v>7</v>
      </c>
      <c r="B23" s="68"/>
      <c r="C23" s="82"/>
      <c r="D23" s="69"/>
      <c r="E23" s="70"/>
      <c r="F23" s="71"/>
      <c r="G23" s="72"/>
      <c r="H23" s="71"/>
      <c r="I23" s="73"/>
      <c r="J23" s="74"/>
      <c r="K23" s="72"/>
      <c r="L23" s="72"/>
      <c r="M23" s="72"/>
      <c r="N23" s="73"/>
      <c r="O23" s="21">
        <f t="shared" si="1"/>
        <v>7</v>
      </c>
      <c r="P23" s="107" t="str">
        <f t="shared" si="4"/>
        <v/>
      </c>
      <c r="Q23" s="108" t="str">
        <f t="shared" si="5"/>
        <v/>
      </c>
      <c r="R23" s="109" t="str">
        <f t="shared" si="6"/>
        <v/>
      </c>
      <c r="S23" s="109" t="str">
        <f t="shared" si="7"/>
        <v/>
      </c>
      <c r="T23" s="57" t="str">
        <f t="shared" si="8"/>
        <v/>
      </c>
      <c r="U23" s="18" t="str">
        <f t="shared" si="9"/>
        <v/>
      </c>
      <c r="V23" s="1"/>
      <c r="W23" s="1"/>
      <c r="X23" s="75">
        <f t="shared" si="11"/>
        <v>0.17833333333333326</v>
      </c>
      <c r="Y23" s="75">
        <f t="shared" si="12"/>
        <v>0.88500000000000012</v>
      </c>
      <c r="Z23" s="109" t="str">
        <f t="shared" si="10"/>
        <v/>
      </c>
      <c r="AA23" s="18" t="str">
        <f t="shared" si="2"/>
        <v/>
      </c>
      <c r="AB23" s="18" t="str">
        <f t="shared" si="3"/>
        <v/>
      </c>
      <c r="AC23" s="1"/>
      <c r="AD23" s="1"/>
      <c r="AE23" s="75">
        <f t="shared" ref="AE23:AF23" si="13">SUM(AA18:AA23)/6</f>
        <v>6.6666666666666784E-3</v>
      </c>
      <c r="AF23" s="75">
        <f t="shared" si="13"/>
        <v>1.4999999999999984E-2</v>
      </c>
    </row>
    <row r="24" spans="1:32" s="9" customFormat="1" ht="15" customHeight="1" x14ac:dyDescent="0.25">
      <c r="A24" s="22">
        <v>8</v>
      </c>
      <c r="B24" s="68"/>
      <c r="C24" s="82"/>
      <c r="D24" s="69"/>
      <c r="E24" s="70"/>
      <c r="F24" s="71"/>
      <c r="G24" s="72"/>
      <c r="H24" s="71"/>
      <c r="I24" s="73"/>
      <c r="J24" s="74"/>
      <c r="K24" s="72"/>
      <c r="L24" s="72"/>
      <c r="M24" s="72"/>
      <c r="N24" s="73"/>
      <c r="O24" s="21">
        <f t="shared" si="1"/>
        <v>8</v>
      </c>
      <c r="P24" s="107" t="str">
        <f t="shared" si="4"/>
        <v/>
      </c>
      <c r="Q24" s="108" t="str">
        <f t="shared" si="5"/>
        <v/>
      </c>
      <c r="R24" s="109" t="str">
        <f t="shared" si="6"/>
        <v/>
      </c>
      <c r="S24" s="109" t="str">
        <f t="shared" si="7"/>
        <v/>
      </c>
      <c r="T24" s="57" t="str">
        <f t="shared" si="8"/>
        <v/>
      </c>
      <c r="U24" s="18" t="str">
        <f t="shared" si="9"/>
        <v/>
      </c>
      <c r="V24" s="1"/>
      <c r="W24" s="1"/>
      <c r="X24" s="75">
        <f t="shared" si="11"/>
        <v>9.6666666666666567E-2</v>
      </c>
      <c r="Y24" s="75">
        <f t="shared" si="12"/>
        <v>0.85833333333333339</v>
      </c>
      <c r="Z24" s="109" t="str">
        <f t="shared" si="10"/>
        <v/>
      </c>
      <c r="AA24" s="18" t="str">
        <f t="shared" si="2"/>
        <v/>
      </c>
      <c r="AB24" s="18" t="str">
        <f t="shared" si="3"/>
        <v/>
      </c>
      <c r="AC24" s="1"/>
      <c r="AD24" s="1"/>
      <c r="AE24" s="75">
        <f t="shared" ref="AE24:AF24" si="14">SUM(AA19:AA24)/6</f>
        <v>6.6666666666666784E-3</v>
      </c>
      <c r="AF24" s="75">
        <f t="shared" si="14"/>
        <v>1.4999999999999984E-2</v>
      </c>
    </row>
    <row r="25" spans="1:32" s="9" customFormat="1" ht="15" customHeight="1" x14ac:dyDescent="0.25">
      <c r="A25" s="22">
        <v>9</v>
      </c>
      <c r="B25" s="68"/>
      <c r="C25" s="82"/>
      <c r="D25" s="69"/>
      <c r="E25" s="70"/>
      <c r="F25" s="71"/>
      <c r="G25" s="72"/>
      <c r="H25" s="71"/>
      <c r="I25" s="73"/>
      <c r="J25" s="74"/>
      <c r="K25" s="72"/>
      <c r="L25" s="72"/>
      <c r="M25" s="72"/>
      <c r="N25" s="73"/>
      <c r="O25" s="21">
        <f t="shared" si="1"/>
        <v>9</v>
      </c>
      <c r="P25" s="107" t="str">
        <f t="shared" si="4"/>
        <v/>
      </c>
      <c r="Q25" s="108" t="str">
        <f t="shared" si="5"/>
        <v/>
      </c>
      <c r="R25" s="109" t="str">
        <f t="shared" si="6"/>
        <v/>
      </c>
      <c r="S25" s="109" t="str">
        <f t="shared" si="7"/>
        <v/>
      </c>
      <c r="T25" s="57" t="str">
        <f t="shared" si="8"/>
        <v/>
      </c>
      <c r="U25" s="18" t="str">
        <f t="shared" si="9"/>
        <v/>
      </c>
      <c r="V25" s="1"/>
      <c r="W25" s="1"/>
      <c r="X25" s="75">
        <f t="shared" si="11"/>
        <v>8.1666666666666596E-2</v>
      </c>
      <c r="Y25" s="75">
        <f t="shared" si="12"/>
        <v>0.43166666666666664</v>
      </c>
      <c r="Z25" s="109" t="str">
        <f t="shared" si="10"/>
        <v/>
      </c>
      <c r="AA25" s="18" t="str">
        <f t="shared" si="2"/>
        <v/>
      </c>
      <c r="AB25" s="18" t="str">
        <f t="shared" si="3"/>
        <v/>
      </c>
      <c r="AC25" s="1"/>
      <c r="AD25" s="1"/>
      <c r="AE25" s="75">
        <f t="shared" ref="AE25:AF25" si="15">SUM(AA20:AA25)/6</f>
        <v>0</v>
      </c>
      <c r="AF25" s="75">
        <f t="shared" si="15"/>
        <v>0</v>
      </c>
    </row>
    <row r="26" spans="1:32" s="9" customFormat="1" ht="15" customHeight="1" x14ac:dyDescent="0.25">
      <c r="A26" s="22">
        <v>10</v>
      </c>
      <c r="B26" s="68"/>
      <c r="C26" s="82"/>
      <c r="D26" s="69"/>
      <c r="E26" s="70"/>
      <c r="F26" s="71"/>
      <c r="G26" s="72"/>
      <c r="H26" s="71"/>
      <c r="I26" s="73"/>
      <c r="J26" s="74"/>
      <c r="K26" s="72"/>
      <c r="L26" s="72"/>
      <c r="M26" s="72"/>
      <c r="N26" s="73"/>
      <c r="O26" s="21">
        <f t="shared" si="1"/>
        <v>10</v>
      </c>
      <c r="P26" s="107" t="str">
        <f t="shared" si="4"/>
        <v/>
      </c>
      <c r="Q26" s="108" t="str">
        <f t="shared" si="5"/>
        <v/>
      </c>
      <c r="R26" s="109" t="str">
        <f t="shared" si="6"/>
        <v/>
      </c>
      <c r="S26" s="109" t="str">
        <f t="shared" si="7"/>
        <v/>
      </c>
      <c r="T26" s="57" t="str">
        <f t="shared" si="8"/>
        <v/>
      </c>
      <c r="U26" s="18" t="str">
        <f t="shared" si="9"/>
        <v/>
      </c>
      <c r="V26" s="1"/>
      <c r="W26" s="1"/>
      <c r="X26" s="75">
        <f t="shared" si="11"/>
        <v>7.4999999999999914E-2</v>
      </c>
      <c r="Y26" s="75">
        <f t="shared" si="12"/>
        <v>0.38999999999999996</v>
      </c>
      <c r="Z26" s="109" t="str">
        <f t="shared" si="10"/>
        <v/>
      </c>
      <c r="AA26" s="18" t="str">
        <f t="shared" si="2"/>
        <v/>
      </c>
      <c r="AB26" s="18" t="str">
        <f t="shared" si="3"/>
        <v/>
      </c>
      <c r="AC26" s="1"/>
      <c r="AD26" s="1"/>
      <c r="AE26" s="75">
        <f t="shared" ref="AE26:AF26" si="16">SUM(AA21:AA26)/6</f>
        <v>0</v>
      </c>
      <c r="AF26" s="75">
        <f t="shared" si="16"/>
        <v>0</v>
      </c>
    </row>
    <row r="27" spans="1:32" s="9" customFormat="1" ht="15" customHeight="1" x14ac:dyDescent="0.25">
      <c r="A27" s="22">
        <v>11</v>
      </c>
      <c r="B27" s="68"/>
      <c r="C27" s="82"/>
      <c r="D27" s="69"/>
      <c r="E27" s="70"/>
      <c r="F27" s="71"/>
      <c r="G27" s="72"/>
      <c r="H27" s="71"/>
      <c r="I27" s="73"/>
      <c r="J27" s="74"/>
      <c r="K27" s="72"/>
      <c r="L27" s="72"/>
      <c r="M27" s="72"/>
      <c r="N27" s="73"/>
      <c r="O27" s="21">
        <f t="shared" si="1"/>
        <v>11</v>
      </c>
      <c r="P27" s="107" t="str">
        <f t="shared" si="4"/>
        <v/>
      </c>
      <c r="Q27" s="108" t="str">
        <f t="shared" si="5"/>
        <v/>
      </c>
      <c r="R27" s="109" t="str">
        <f t="shared" si="6"/>
        <v/>
      </c>
      <c r="S27" s="109" t="str">
        <f t="shared" si="7"/>
        <v/>
      </c>
      <c r="T27" s="57" t="str">
        <f t="shared" si="8"/>
        <v/>
      </c>
      <c r="U27" s="18" t="str">
        <f t="shared" si="9"/>
        <v/>
      </c>
      <c r="V27" s="1"/>
      <c r="W27" s="1"/>
      <c r="X27" s="75">
        <f t="shared" si="11"/>
        <v>1.4999999999999984E-2</v>
      </c>
      <c r="Y27" s="75">
        <f t="shared" si="12"/>
        <v>0.375</v>
      </c>
      <c r="Z27" s="109" t="str">
        <f t="shared" si="10"/>
        <v/>
      </c>
      <c r="AA27" s="18" t="str">
        <f t="shared" si="2"/>
        <v/>
      </c>
      <c r="AB27" s="18" t="str">
        <f t="shared" si="3"/>
        <v/>
      </c>
      <c r="AC27" s="1"/>
      <c r="AD27" s="1"/>
      <c r="AE27" s="75">
        <f t="shared" ref="AE27:AF27" si="17">SUM(AA22:AA27)/6</f>
        <v>0</v>
      </c>
      <c r="AF27" s="75">
        <f t="shared" si="17"/>
        <v>0</v>
      </c>
    </row>
    <row r="28" spans="1:32" s="9" customFormat="1" ht="15" customHeight="1" x14ac:dyDescent="0.25">
      <c r="A28" s="22">
        <v>12</v>
      </c>
      <c r="B28" s="68"/>
      <c r="C28" s="82"/>
      <c r="D28" s="69"/>
      <c r="E28" s="70"/>
      <c r="F28" s="71"/>
      <c r="G28" s="72"/>
      <c r="H28" s="71"/>
      <c r="I28" s="73"/>
      <c r="J28" s="74"/>
      <c r="K28" s="72"/>
      <c r="L28" s="72"/>
      <c r="M28" s="72"/>
      <c r="N28" s="73"/>
      <c r="O28" s="21">
        <f t="shared" si="1"/>
        <v>12</v>
      </c>
      <c r="P28" s="107" t="str">
        <f t="shared" si="4"/>
        <v/>
      </c>
      <c r="Q28" s="108" t="str">
        <f t="shared" si="5"/>
        <v/>
      </c>
      <c r="R28" s="109" t="str">
        <f t="shared" si="6"/>
        <v/>
      </c>
      <c r="S28" s="109" t="str">
        <f t="shared" si="7"/>
        <v/>
      </c>
      <c r="T28" s="57" t="str">
        <f t="shared" si="8"/>
        <v/>
      </c>
      <c r="U28" s="18" t="str">
        <f t="shared" si="9"/>
        <v/>
      </c>
      <c r="V28" s="75">
        <f>SUM(T23:T28)/6</f>
        <v>0</v>
      </c>
      <c r="W28" s="75">
        <f>SUM(U23:U28)/6</f>
        <v>0</v>
      </c>
      <c r="X28" s="75">
        <f t="shared" si="11"/>
        <v>0</v>
      </c>
      <c r="Y28" s="75">
        <f t="shared" si="12"/>
        <v>0</v>
      </c>
      <c r="Z28" s="109" t="str">
        <f t="shared" si="10"/>
        <v/>
      </c>
      <c r="AA28" s="18" t="str">
        <f t="shared" si="2"/>
        <v/>
      </c>
      <c r="AB28" s="18" t="str">
        <f t="shared" si="3"/>
        <v/>
      </c>
      <c r="AC28" s="75">
        <f>SUM(AA23:AA28)/6</f>
        <v>0</v>
      </c>
      <c r="AD28" s="75">
        <f>SUM(AB23:AB28)/6</f>
        <v>0</v>
      </c>
      <c r="AE28" s="75">
        <f t="shared" ref="AE28:AF28" si="18">SUM(AA23:AA28)/6</f>
        <v>0</v>
      </c>
      <c r="AF28" s="75">
        <f t="shared" si="18"/>
        <v>0</v>
      </c>
    </row>
    <row r="29" spans="1:32" s="9" customFormat="1" ht="15" customHeight="1" x14ac:dyDescent="0.25">
      <c r="A29" s="22">
        <v>13</v>
      </c>
      <c r="B29" s="68"/>
      <c r="C29" s="82"/>
      <c r="D29" s="69"/>
      <c r="E29" s="70"/>
      <c r="F29" s="71"/>
      <c r="G29" s="72"/>
      <c r="H29" s="71"/>
      <c r="I29" s="73"/>
      <c r="J29" s="74"/>
      <c r="K29" s="72"/>
      <c r="L29" s="72"/>
      <c r="M29" s="72"/>
      <c r="N29" s="73"/>
      <c r="O29" s="21">
        <f t="shared" si="1"/>
        <v>13</v>
      </c>
      <c r="P29" s="107" t="str">
        <f t="shared" si="4"/>
        <v/>
      </c>
      <c r="Q29" s="108" t="str">
        <f t="shared" si="5"/>
        <v/>
      </c>
      <c r="R29" s="109" t="str">
        <f t="shared" si="6"/>
        <v/>
      </c>
      <c r="S29" s="109" t="str">
        <f t="shared" si="7"/>
        <v/>
      </c>
      <c r="T29" s="57" t="str">
        <f t="shared" si="8"/>
        <v/>
      </c>
      <c r="U29" s="18" t="str">
        <f t="shared" si="9"/>
        <v/>
      </c>
      <c r="V29" s="1"/>
      <c r="W29" s="1"/>
      <c r="X29" s="75">
        <f t="shared" si="11"/>
        <v>0</v>
      </c>
      <c r="Y29" s="75">
        <f t="shared" si="12"/>
        <v>0</v>
      </c>
      <c r="Z29" s="109" t="str">
        <f t="shared" si="10"/>
        <v/>
      </c>
      <c r="AA29" s="18" t="str">
        <f t="shared" si="2"/>
        <v/>
      </c>
      <c r="AB29" s="18" t="str">
        <f t="shared" si="3"/>
        <v/>
      </c>
      <c r="AC29" s="1"/>
      <c r="AD29" s="1"/>
      <c r="AE29" s="75">
        <f t="shared" ref="AE29:AF29" si="19">SUM(AA24:AA29)/6</f>
        <v>0</v>
      </c>
      <c r="AF29" s="75">
        <f t="shared" si="19"/>
        <v>0</v>
      </c>
    </row>
    <row r="30" spans="1:32" s="9" customFormat="1" ht="15" customHeight="1" x14ac:dyDescent="0.25">
      <c r="A30" s="22">
        <v>14</v>
      </c>
      <c r="B30" s="68"/>
      <c r="C30" s="82"/>
      <c r="D30" s="69"/>
      <c r="E30" s="70"/>
      <c r="F30" s="71"/>
      <c r="G30" s="72"/>
      <c r="H30" s="71"/>
      <c r="I30" s="73"/>
      <c r="J30" s="74"/>
      <c r="K30" s="72"/>
      <c r="L30" s="72"/>
      <c r="M30" s="72"/>
      <c r="N30" s="73"/>
      <c r="O30" s="21">
        <f t="shared" si="1"/>
        <v>14</v>
      </c>
      <c r="P30" s="107" t="str">
        <f t="shared" si="4"/>
        <v/>
      </c>
      <c r="Q30" s="108" t="str">
        <f t="shared" si="5"/>
        <v/>
      </c>
      <c r="R30" s="109" t="str">
        <f t="shared" si="6"/>
        <v/>
      </c>
      <c r="S30" s="109" t="str">
        <f t="shared" si="7"/>
        <v/>
      </c>
      <c r="T30" s="57" t="str">
        <f t="shared" si="8"/>
        <v/>
      </c>
      <c r="U30" s="18" t="str">
        <f t="shared" si="9"/>
        <v/>
      </c>
      <c r="V30" s="1"/>
      <c r="W30" s="1"/>
      <c r="X30" s="75">
        <f t="shared" si="11"/>
        <v>0</v>
      </c>
      <c r="Y30" s="75">
        <f t="shared" si="12"/>
        <v>0</v>
      </c>
      <c r="Z30" s="109" t="str">
        <f t="shared" si="10"/>
        <v/>
      </c>
      <c r="AA30" s="18" t="str">
        <f t="shared" si="2"/>
        <v/>
      </c>
      <c r="AB30" s="18" t="str">
        <f t="shared" si="3"/>
        <v/>
      </c>
      <c r="AC30" s="1"/>
      <c r="AD30" s="1"/>
      <c r="AE30" s="75">
        <f t="shared" ref="AE30:AF30" si="20">SUM(AA25:AA30)/6</f>
        <v>0</v>
      </c>
      <c r="AF30" s="75">
        <f t="shared" si="20"/>
        <v>0</v>
      </c>
    </row>
    <row r="31" spans="1:32" s="9" customFormat="1" ht="15" customHeight="1" x14ac:dyDescent="0.25">
      <c r="A31" s="22">
        <v>15</v>
      </c>
      <c r="B31" s="68"/>
      <c r="C31" s="82"/>
      <c r="D31" s="69"/>
      <c r="E31" s="70"/>
      <c r="F31" s="71"/>
      <c r="G31" s="72"/>
      <c r="H31" s="71"/>
      <c r="I31" s="73"/>
      <c r="J31" s="74"/>
      <c r="K31" s="72"/>
      <c r="L31" s="72"/>
      <c r="M31" s="72"/>
      <c r="N31" s="73"/>
      <c r="O31" s="21">
        <f t="shared" si="1"/>
        <v>15</v>
      </c>
      <c r="P31" s="107" t="str">
        <f t="shared" si="4"/>
        <v/>
      </c>
      <c r="Q31" s="108" t="str">
        <f t="shared" si="5"/>
        <v/>
      </c>
      <c r="R31" s="109" t="str">
        <f t="shared" si="6"/>
        <v/>
      </c>
      <c r="S31" s="109" t="str">
        <f t="shared" si="7"/>
        <v/>
      </c>
      <c r="T31" s="57" t="str">
        <f t="shared" si="8"/>
        <v/>
      </c>
      <c r="U31" s="18" t="str">
        <f t="shared" si="9"/>
        <v/>
      </c>
      <c r="V31" s="1"/>
      <c r="W31" s="1"/>
      <c r="X31" s="75">
        <f t="shared" si="11"/>
        <v>0</v>
      </c>
      <c r="Y31" s="75">
        <f t="shared" si="12"/>
        <v>0</v>
      </c>
      <c r="Z31" s="109" t="str">
        <f t="shared" si="10"/>
        <v/>
      </c>
      <c r="AA31" s="18" t="str">
        <f t="shared" si="2"/>
        <v/>
      </c>
      <c r="AB31" s="18" t="str">
        <f t="shared" si="3"/>
        <v/>
      </c>
      <c r="AC31" s="1"/>
      <c r="AD31" s="1"/>
      <c r="AE31" s="75">
        <f t="shared" ref="AE31:AF31" si="21">SUM(AA26:AA31)/6</f>
        <v>0</v>
      </c>
      <c r="AF31" s="75">
        <f t="shared" si="21"/>
        <v>0</v>
      </c>
    </row>
    <row r="32" spans="1:32" s="9" customFormat="1" ht="15" customHeight="1" x14ac:dyDescent="0.25">
      <c r="A32" s="22">
        <v>16</v>
      </c>
      <c r="B32" s="68"/>
      <c r="C32" s="82"/>
      <c r="D32" s="69"/>
      <c r="E32" s="70"/>
      <c r="F32" s="71"/>
      <c r="G32" s="72"/>
      <c r="H32" s="71"/>
      <c r="I32" s="73"/>
      <c r="J32" s="74"/>
      <c r="K32" s="72"/>
      <c r="L32" s="72"/>
      <c r="M32" s="72"/>
      <c r="N32" s="73"/>
      <c r="O32" s="21">
        <f t="shared" si="1"/>
        <v>16</v>
      </c>
      <c r="P32" s="107" t="str">
        <f t="shared" si="4"/>
        <v/>
      </c>
      <c r="Q32" s="108" t="str">
        <f t="shared" si="5"/>
        <v/>
      </c>
      <c r="R32" s="109" t="str">
        <f t="shared" si="6"/>
        <v/>
      </c>
      <c r="S32" s="109" t="str">
        <f t="shared" si="7"/>
        <v/>
      </c>
      <c r="T32" s="57" t="str">
        <f t="shared" si="8"/>
        <v/>
      </c>
      <c r="U32" s="18" t="str">
        <f t="shared" si="9"/>
        <v/>
      </c>
      <c r="V32" s="1"/>
      <c r="W32" s="1"/>
      <c r="X32" s="75">
        <f t="shared" si="11"/>
        <v>0</v>
      </c>
      <c r="Y32" s="75">
        <f t="shared" si="12"/>
        <v>0</v>
      </c>
      <c r="Z32" s="109" t="str">
        <f t="shared" si="10"/>
        <v/>
      </c>
      <c r="AA32" s="18" t="str">
        <f t="shared" si="2"/>
        <v/>
      </c>
      <c r="AB32" s="18" t="str">
        <f t="shared" si="3"/>
        <v/>
      </c>
      <c r="AC32" s="1"/>
      <c r="AD32" s="1"/>
      <c r="AE32" s="75">
        <f t="shared" ref="AE32:AF32" si="22">SUM(AA27:AA32)/6</f>
        <v>0</v>
      </c>
      <c r="AF32" s="75">
        <f t="shared" si="22"/>
        <v>0</v>
      </c>
    </row>
    <row r="33" spans="1:33" s="9" customFormat="1" ht="15" customHeight="1" x14ac:dyDescent="0.25">
      <c r="A33" s="22">
        <v>17</v>
      </c>
      <c r="B33" s="68"/>
      <c r="C33" s="82"/>
      <c r="D33" s="69"/>
      <c r="E33" s="70"/>
      <c r="F33" s="71"/>
      <c r="G33" s="72"/>
      <c r="H33" s="71"/>
      <c r="I33" s="73"/>
      <c r="J33" s="74"/>
      <c r="K33" s="72"/>
      <c r="L33" s="72"/>
      <c r="M33" s="72"/>
      <c r="N33" s="73"/>
      <c r="O33" s="21">
        <f t="shared" si="1"/>
        <v>17</v>
      </c>
      <c r="P33" s="107" t="str">
        <f t="shared" si="4"/>
        <v/>
      </c>
      <c r="Q33" s="108" t="str">
        <f t="shared" si="5"/>
        <v/>
      </c>
      <c r="R33" s="109" t="str">
        <f t="shared" si="6"/>
        <v/>
      </c>
      <c r="S33" s="109" t="str">
        <f t="shared" si="7"/>
        <v/>
      </c>
      <c r="T33" s="57" t="str">
        <f t="shared" si="8"/>
        <v/>
      </c>
      <c r="U33" s="18" t="str">
        <f t="shared" si="9"/>
        <v/>
      </c>
      <c r="V33" s="1"/>
      <c r="W33" s="1"/>
      <c r="X33" s="75">
        <f t="shared" si="11"/>
        <v>0</v>
      </c>
      <c r="Y33" s="75">
        <f t="shared" si="12"/>
        <v>0</v>
      </c>
      <c r="Z33" s="109" t="str">
        <f t="shared" si="10"/>
        <v/>
      </c>
      <c r="AA33" s="18" t="str">
        <f t="shared" si="2"/>
        <v/>
      </c>
      <c r="AB33" s="18" t="str">
        <f t="shared" si="3"/>
        <v/>
      </c>
      <c r="AC33" s="1"/>
      <c r="AD33" s="1"/>
      <c r="AE33" s="75">
        <f t="shared" ref="AE33:AF33" si="23">SUM(AA28:AA33)/6</f>
        <v>0</v>
      </c>
      <c r="AF33" s="75">
        <f t="shared" si="23"/>
        <v>0</v>
      </c>
    </row>
    <row r="34" spans="1:33" s="9" customFormat="1" ht="15" customHeight="1" x14ac:dyDescent="0.25">
      <c r="A34" s="22">
        <v>18</v>
      </c>
      <c r="B34" s="68"/>
      <c r="C34" s="82"/>
      <c r="D34" s="69"/>
      <c r="E34" s="70"/>
      <c r="F34" s="71"/>
      <c r="G34" s="72"/>
      <c r="H34" s="71"/>
      <c r="I34" s="73"/>
      <c r="J34" s="74"/>
      <c r="K34" s="72"/>
      <c r="L34" s="72"/>
      <c r="M34" s="72"/>
      <c r="N34" s="73"/>
      <c r="O34" s="21">
        <f t="shared" si="1"/>
        <v>18</v>
      </c>
      <c r="P34" s="107" t="str">
        <f t="shared" si="4"/>
        <v/>
      </c>
      <c r="Q34" s="108" t="str">
        <f t="shared" si="5"/>
        <v/>
      </c>
      <c r="R34" s="109" t="str">
        <f t="shared" si="6"/>
        <v/>
      </c>
      <c r="S34" s="109" t="str">
        <f t="shared" si="7"/>
        <v/>
      </c>
      <c r="T34" s="57" t="str">
        <f t="shared" si="8"/>
        <v/>
      </c>
      <c r="U34" s="18" t="str">
        <f t="shared" si="9"/>
        <v/>
      </c>
      <c r="V34" s="75">
        <f>SUM(T29:T34)/6</f>
        <v>0</v>
      </c>
      <c r="W34" s="75">
        <f>SUM(U29:U34)/6</f>
        <v>0</v>
      </c>
      <c r="X34" s="75">
        <f t="shared" si="11"/>
        <v>0</v>
      </c>
      <c r="Y34" s="75">
        <f t="shared" si="12"/>
        <v>0</v>
      </c>
      <c r="Z34" s="109" t="str">
        <f t="shared" si="10"/>
        <v/>
      </c>
      <c r="AA34" s="18" t="str">
        <f t="shared" si="2"/>
        <v/>
      </c>
      <c r="AB34" s="18" t="str">
        <f t="shared" si="3"/>
        <v/>
      </c>
      <c r="AC34" s="75">
        <f>SUM(AA29:AA34)/6</f>
        <v>0</v>
      </c>
      <c r="AD34" s="75">
        <f>SUM(AB29:AB34)/6</f>
        <v>0</v>
      </c>
      <c r="AE34" s="75">
        <f t="shared" ref="AE34:AF34" si="24">SUM(AA29:AA34)/6</f>
        <v>0</v>
      </c>
      <c r="AF34" s="75">
        <f t="shared" si="24"/>
        <v>0</v>
      </c>
    </row>
    <row r="35" spans="1:33" s="9" customFormat="1" ht="15" customHeight="1" x14ac:dyDescent="0.25">
      <c r="A35" s="22">
        <v>19</v>
      </c>
      <c r="B35" s="68"/>
      <c r="C35" s="82"/>
      <c r="D35" s="69"/>
      <c r="E35" s="70"/>
      <c r="F35" s="71"/>
      <c r="G35" s="72"/>
      <c r="H35" s="71"/>
      <c r="I35" s="73"/>
      <c r="J35" s="74"/>
      <c r="K35" s="72"/>
      <c r="L35" s="72"/>
      <c r="M35" s="72"/>
      <c r="N35" s="73"/>
      <c r="O35" s="21">
        <f t="shared" si="1"/>
        <v>19</v>
      </c>
      <c r="P35" s="107" t="str">
        <f t="shared" si="4"/>
        <v/>
      </c>
      <c r="Q35" s="108" t="str">
        <f t="shared" si="5"/>
        <v/>
      </c>
      <c r="R35" s="109" t="str">
        <f t="shared" si="6"/>
        <v/>
      </c>
      <c r="S35" s="109" t="str">
        <f t="shared" si="7"/>
        <v/>
      </c>
      <c r="T35" s="57" t="str">
        <f t="shared" si="8"/>
        <v/>
      </c>
      <c r="U35" s="18" t="str">
        <f t="shared" si="9"/>
        <v/>
      </c>
      <c r="V35" s="1"/>
      <c r="W35" s="1"/>
      <c r="X35" s="75">
        <f t="shared" si="11"/>
        <v>0</v>
      </c>
      <c r="Y35" s="75">
        <f t="shared" si="12"/>
        <v>0</v>
      </c>
      <c r="Z35" s="109" t="str">
        <f t="shared" si="10"/>
        <v/>
      </c>
      <c r="AA35" s="18" t="str">
        <f t="shared" si="2"/>
        <v/>
      </c>
      <c r="AB35" s="18" t="str">
        <f t="shared" si="3"/>
        <v/>
      </c>
      <c r="AC35" s="1"/>
      <c r="AD35" s="1"/>
      <c r="AE35" s="75">
        <f t="shared" ref="AE35:AF35" si="25">SUM(AA30:AA35)/6</f>
        <v>0</v>
      </c>
      <c r="AF35" s="75">
        <f t="shared" si="25"/>
        <v>0</v>
      </c>
    </row>
    <row r="36" spans="1:33" s="9" customFormat="1" ht="15" customHeight="1" x14ac:dyDescent="0.25">
      <c r="A36" s="22">
        <v>20</v>
      </c>
      <c r="B36" s="68"/>
      <c r="C36" s="82"/>
      <c r="D36" s="69"/>
      <c r="E36" s="70"/>
      <c r="F36" s="71"/>
      <c r="G36" s="72"/>
      <c r="H36" s="71"/>
      <c r="I36" s="73"/>
      <c r="J36" s="74"/>
      <c r="K36" s="72"/>
      <c r="L36" s="72"/>
      <c r="M36" s="72"/>
      <c r="N36" s="73"/>
      <c r="O36" s="21">
        <f t="shared" si="1"/>
        <v>20</v>
      </c>
      <c r="P36" s="107" t="str">
        <f t="shared" si="4"/>
        <v/>
      </c>
      <c r="Q36" s="108" t="str">
        <f t="shared" si="5"/>
        <v/>
      </c>
      <c r="R36" s="109" t="str">
        <f t="shared" si="6"/>
        <v/>
      </c>
      <c r="S36" s="109" t="str">
        <f t="shared" si="7"/>
        <v/>
      </c>
      <c r="T36" s="57" t="str">
        <f t="shared" si="8"/>
        <v/>
      </c>
      <c r="U36" s="18" t="str">
        <f t="shared" si="9"/>
        <v/>
      </c>
      <c r="V36" s="1"/>
      <c r="W36" s="1"/>
      <c r="X36" s="75">
        <f t="shared" si="11"/>
        <v>0</v>
      </c>
      <c r="Y36" s="75">
        <f t="shared" si="12"/>
        <v>0</v>
      </c>
      <c r="Z36" s="109" t="str">
        <f t="shared" si="10"/>
        <v/>
      </c>
      <c r="AA36" s="18" t="str">
        <f t="shared" si="2"/>
        <v/>
      </c>
      <c r="AB36" s="18" t="str">
        <f t="shared" si="3"/>
        <v/>
      </c>
      <c r="AC36" s="1"/>
      <c r="AD36" s="1"/>
      <c r="AE36" s="75">
        <f t="shared" ref="AE36:AF36" si="26">SUM(AA31:AA36)/6</f>
        <v>0</v>
      </c>
      <c r="AF36" s="75">
        <f t="shared" si="26"/>
        <v>0</v>
      </c>
    </row>
    <row r="37" spans="1:33" s="9" customFormat="1" ht="15" customHeight="1" x14ac:dyDescent="0.25">
      <c r="A37" s="22">
        <v>21</v>
      </c>
      <c r="B37" s="68"/>
      <c r="C37" s="82"/>
      <c r="D37" s="69"/>
      <c r="E37" s="70"/>
      <c r="F37" s="71"/>
      <c r="G37" s="72"/>
      <c r="H37" s="71"/>
      <c r="I37" s="73"/>
      <c r="J37" s="74"/>
      <c r="K37" s="72"/>
      <c r="L37" s="72"/>
      <c r="M37" s="72"/>
      <c r="N37" s="73"/>
      <c r="O37" s="21">
        <f t="shared" si="1"/>
        <v>21</v>
      </c>
      <c r="P37" s="107" t="str">
        <f t="shared" si="4"/>
        <v/>
      </c>
      <c r="Q37" s="108" t="str">
        <f t="shared" si="5"/>
        <v/>
      </c>
      <c r="R37" s="109" t="str">
        <f t="shared" si="6"/>
        <v/>
      </c>
      <c r="S37" s="109" t="str">
        <f t="shared" si="7"/>
        <v/>
      </c>
      <c r="T37" s="57" t="str">
        <f t="shared" si="8"/>
        <v/>
      </c>
      <c r="U37" s="18" t="str">
        <f t="shared" si="9"/>
        <v/>
      </c>
      <c r="V37" s="1"/>
      <c r="W37" s="1"/>
      <c r="X37" s="75">
        <f t="shared" si="11"/>
        <v>0</v>
      </c>
      <c r="Y37" s="75">
        <f t="shared" si="12"/>
        <v>0</v>
      </c>
      <c r="Z37" s="109" t="str">
        <f t="shared" si="10"/>
        <v/>
      </c>
      <c r="AA37" s="18" t="str">
        <f t="shared" si="2"/>
        <v/>
      </c>
      <c r="AB37" s="18" t="str">
        <f t="shared" si="3"/>
        <v/>
      </c>
      <c r="AC37" s="1"/>
      <c r="AD37" s="1"/>
      <c r="AE37" s="75">
        <f t="shared" ref="AE37:AF37" si="27">SUM(AA32:AA37)/6</f>
        <v>0</v>
      </c>
      <c r="AF37" s="75">
        <f t="shared" si="27"/>
        <v>0</v>
      </c>
    </row>
    <row r="38" spans="1:33" s="9" customFormat="1" ht="15" customHeight="1" x14ac:dyDescent="0.25">
      <c r="A38" s="22">
        <v>22</v>
      </c>
      <c r="B38" s="68"/>
      <c r="C38" s="82"/>
      <c r="D38" s="69"/>
      <c r="E38" s="70"/>
      <c r="F38" s="71"/>
      <c r="G38" s="72"/>
      <c r="H38" s="71"/>
      <c r="I38" s="73"/>
      <c r="J38" s="74"/>
      <c r="K38" s="72"/>
      <c r="L38" s="72"/>
      <c r="M38" s="72"/>
      <c r="N38" s="73"/>
      <c r="O38" s="21">
        <f t="shared" si="1"/>
        <v>22</v>
      </c>
      <c r="P38" s="107" t="str">
        <f t="shared" si="4"/>
        <v/>
      </c>
      <c r="Q38" s="108" t="str">
        <f t="shared" si="5"/>
        <v/>
      </c>
      <c r="R38" s="109" t="str">
        <f t="shared" si="6"/>
        <v/>
      </c>
      <c r="S38" s="109" t="str">
        <f t="shared" si="7"/>
        <v/>
      </c>
      <c r="T38" s="57" t="str">
        <f t="shared" si="8"/>
        <v/>
      </c>
      <c r="U38" s="18" t="str">
        <f t="shared" si="9"/>
        <v/>
      </c>
      <c r="V38" s="1"/>
      <c r="W38" s="1"/>
      <c r="X38" s="75">
        <f t="shared" si="11"/>
        <v>0</v>
      </c>
      <c r="Y38" s="75">
        <f t="shared" si="12"/>
        <v>0</v>
      </c>
      <c r="Z38" s="109" t="str">
        <f t="shared" si="10"/>
        <v/>
      </c>
      <c r="AA38" s="18" t="str">
        <f t="shared" si="2"/>
        <v/>
      </c>
      <c r="AB38" s="18" t="str">
        <f t="shared" si="3"/>
        <v/>
      </c>
      <c r="AC38" s="1"/>
      <c r="AD38" s="1"/>
      <c r="AE38" s="75">
        <f t="shared" ref="AE38:AF38" si="28">SUM(AA33:AA38)/6</f>
        <v>0</v>
      </c>
      <c r="AF38" s="75">
        <f t="shared" si="28"/>
        <v>0</v>
      </c>
    </row>
    <row r="39" spans="1:33" s="9" customFormat="1" ht="15" customHeight="1" x14ac:dyDescent="0.25">
      <c r="A39" s="22">
        <v>23</v>
      </c>
      <c r="B39" s="68"/>
      <c r="C39" s="82"/>
      <c r="D39" s="69"/>
      <c r="E39" s="70"/>
      <c r="F39" s="71"/>
      <c r="G39" s="72"/>
      <c r="H39" s="71"/>
      <c r="I39" s="73"/>
      <c r="J39" s="74"/>
      <c r="K39" s="72"/>
      <c r="L39" s="72"/>
      <c r="M39" s="72"/>
      <c r="N39" s="73"/>
      <c r="O39" s="21">
        <f t="shared" si="1"/>
        <v>23</v>
      </c>
      <c r="P39" s="107" t="str">
        <f t="shared" si="4"/>
        <v/>
      </c>
      <c r="Q39" s="108" t="str">
        <f t="shared" si="5"/>
        <v/>
      </c>
      <c r="R39" s="109" t="str">
        <f t="shared" si="6"/>
        <v/>
      </c>
      <c r="S39" s="109" t="str">
        <f t="shared" si="7"/>
        <v/>
      </c>
      <c r="T39" s="57" t="str">
        <f t="shared" si="8"/>
        <v/>
      </c>
      <c r="U39" s="18" t="str">
        <f t="shared" si="9"/>
        <v/>
      </c>
      <c r="V39" s="1"/>
      <c r="W39" s="1"/>
      <c r="X39" s="75">
        <f t="shared" si="11"/>
        <v>0</v>
      </c>
      <c r="Y39" s="75">
        <f t="shared" si="12"/>
        <v>0</v>
      </c>
      <c r="Z39" s="109" t="str">
        <f t="shared" si="10"/>
        <v/>
      </c>
      <c r="AA39" s="18" t="str">
        <f t="shared" si="2"/>
        <v/>
      </c>
      <c r="AB39" s="18" t="str">
        <f t="shared" si="3"/>
        <v/>
      </c>
      <c r="AC39" s="1"/>
      <c r="AD39" s="1"/>
      <c r="AE39" s="75">
        <f t="shared" ref="AE39:AF39" si="29">SUM(AA34:AA39)/6</f>
        <v>0</v>
      </c>
      <c r="AF39" s="75">
        <f t="shared" si="29"/>
        <v>0</v>
      </c>
    </row>
    <row r="40" spans="1:33" s="9" customFormat="1" ht="15" customHeight="1" x14ac:dyDescent="0.25">
      <c r="A40" s="22">
        <v>24</v>
      </c>
      <c r="B40" s="68"/>
      <c r="C40" s="82"/>
      <c r="D40" s="69"/>
      <c r="E40" s="70"/>
      <c r="F40" s="71"/>
      <c r="G40" s="72"/>
      <c r="H40" s="71"/>
      <c r="I40" s="73"/>
      <c r="J40" s="74"/>
      <c r="K40" s="72"/>
      <c r="L40" s="72"/>
      <c r="M40" s="72"/>
      <c r="N40" s="73"/>
      <c r="O40" s="21">
        <f t="shared" si="1"/>
        <v>24</v>
      </c>
      <c r="P40" s="107" t="str">
        <f t="shared" si="4"/>
        <v/>
      </c>
      <c r="Q40" s="108" t="str">
        <f t="shared" si="5"/>
        <v/>
      </c>
      <c r="R40" s="109" t="str">
        <f t="shared" si="6"/>
        <v/>
      </c>
      <c r="S40" s="109" t="str">
        <f t="shared" si="7"/>
        <v/>
      </c>
      <c r="T40" s="57" t="str">
        <f t="shared" si="8"/>
        <v/>
      </c>
      <c r="U40" s="18" t="str">
        <f t="shared" si="9"/>
        <v/>
      </c>
      <c r="V40" s="75">
        <f>SUM(T35:T40)/6</f>
        <v>0</v>
      </c>
      <c r="W40" s="75">
        <f>SUM(U35:U40)/6</f>
        <v>0</v>
      </c>
      <c r="X40" s="75">
        <f t="shared" si="11"/>
        <v>0</v>
      </c>
      <c r="Y40" s="75">
        <f t="shared" si="12"/>
        <v>0</v>
      </c>
      <c r="Z40" s="109" t="str">
        <f t="shared" si="10"/>
        <v/>
      </c>
      <c r="AA40" s="18" t="str">
        <f t="shared" si="2"/>
        <v/>
      </c>
      <c r="AB40" s="18" t="str">
        <f t="shared" si="3"/>
        <v/>
      </c>
      <c r="AC40" s="75">
        <f>SUM(AA35:AA40)/6</f>
        <v>0</v>
      </c>
      <c r="AD40" s="75">
        <f>SUM(AB35:AB40)/6</f>
        <v>0</v>
      </c>
      <c r="AE40" s="75">
        <f t="shared" ref="AE40:AF40" si="30">SUM(AA35:AA40)/6</f>
        <v>0</v>
      </c>
      <c r="AF40" s="75">
        <f t="shared" si="30"/>
        <v>0</v>
      </c>
      <c r="AG40" s="45"/>
    </row>
    <row r="41" spans="1:33" s="9" customFormat="1" ht="15" customHeight="1" x14ac:dyDescent="0.25">
      <c r="A41" s="22">
        <v>25</v>
      </c>
      <c r="B41" s="68"/>
      <c r="C41" s="82"/>
      <c r="D41" s="69"/>
      <c r="E41" s="70"/>
      <c r="F41" s="71"/>
      <c r="G41" s="72"/>
      <c r="H41" s="71"/>
      <c r="I41" s="73"/>
      <c r="J41" s="74"/>
      <c r="K41" s="72"/>
      <c r="L41" s="72"/>
      <c r="M41" s="72"/>
      <c r="N41" s="73"/>
      <c r="O41" s="21">
        <f t="shared" si="1"/>
        <v>25</v>
      </c>
      <c r="P41" s="107" t="str">
        <f t="shared" si="4"/>
        <v/>
      </c>
      <c r="Q41" s="108" t="str">
        <f t="shared" si="5"/>
        <v/>
      </c>
      <c r="R41" s="109" t="str">
        <f t="shared" si="6"/>
        <v/>
      </c>
      <c r="S41" s="109" t="str">
        <f t="shared" si="7"/>
        <v/>
      </c>
      <c r="T41" s="57" t="str">
        <f t="shared" si="8"/>
        <v/>
      </c>
      <c r="U41" s="18" t="str">
        <f t="shared" si="9"/>
        <v/>
      </c>
      <c r="V41" s="1"/>
      <c r="W41" s="1"/>
      <c r="X41" s="75">
        <f t="shared" si="11"/>
        <v>0</v>
      </c>
      <c r="Y41" s="75">
        <f t="shared" si="12"/>
        <v>0</v>
      </c>
      <c r="Z41" s="109" t="str">
        <f t="shared" si="10"/>
        <v/>
      </c>
      <c r="AA41" s="18" t="str">
        <f t="shared" si="2"/>
        <v/>
      </c>
      <c r="AB41" s="18" t="str">
        <f t="shared" si="3"/>
        <v/>
      </c>
      <c r="AC41" s="1"/>
      <c r="AD41" s="1"/>
      <c r="AE41" s="75">
        <f t="shared" ref="AE41:AF41" si="31">SUM(AA36:AA41)/6</f>
        <v>0</v>
      </c>
      <c r="AF41" s="75">
        <f t="shared" si="31"/>
        <v>0</v>
      </c>
    </row>
    <row r="42" spans="1:33" s="9" customFormat="1" ht="15" customHeight="1" x14ac:dyDescent="0.25">
      <c r="A42" s="22">
        <v>26</v>
      </c>
      <c r="B42" s="68"/>
      <c r="C42" s="82"/>
      <c r="D42" s="69"/>
      <c r="E42" s="70"/>
      <c r="F42" s="71"/>
      <c r="G42" s="72"/>
      <c r="H42" s="71"/>
      <c r="I42" s="73"/>
      <c r="J42" s="74"/>
      <c r="K42" s="72"/>
      <c r="L42" s="72"/>
      <c r="M42" s="72"/>
      <c r="N42" s="73"/>
      <c r="O42" s="21">
        <f t="shared" si="1"/>
        <v>26</v>
      </c>
      <c r="P42" s="107" t="str">
        <f t="shared" si="4"/>
        <v/>
      </c>
      <c r="Q42" s="108" t="str">
        <f t="shared" si="5"/>
        <v/>
      </c>
      <c r="R42" s="109" t="str">
        <f t="shared" si="6"/>
        <v/>
      </c>
      <c r="S42" s="109" t="str">
        <f t="shared" si="7"/>
        <v/>
      </c>
      <c r="T42" s="57" t="str">
        <f t="shared" si="8"/>
        <v/>
      </c>
      <c r="U42" s="18" t="str">
        <f t="shared" si="9"/>
        <v/>
      </c>
      <c r="V42" s="1"/>
      <c r="W42" s="1"/>
      <c r="X42" s="75">
        <f t="shared" si="11"/>
        <v>0</v>
      </c>
      <c r="Y42" s="75">
        <f t="shared" si="12"/>
        <v>0</v>
      </c>
      <c r="Z42" s="109" t="str">
        <f t="shared" si="10"/>
        <v/>
      </c>
      <c r="AA42" s="18" t="str">
        <f t="shared" si="2"/>
        <v/>
      </c>
      <c r="AB42" s="18" t="str">
        <f t="shared" si="3"/>
        <v/>
      </c>
      <c r="AC42" s="1"/>
      <c r="AD42" s="1"/>
      <c r="AE42" s="75">
        <f t="shared" ref="AE42:AF42" si="32">SUM(AA37:AA42)/6</f>
        <v>0</v>
      </c>
      <c r="AF42" s="75">
        <f t="shared" si="32"/>
        <v>0</v>
      </c>
    </row>
    <row r="43" spans="1:33" s="9" customFormat="1" ht="15" customHeight="1" x14ac:dyDescent="0.25">
      <c r="A43" s="22">
        <v>27</v>
      </c>
      <c r="B43" s="68"/>
      <c r="C43" s="82"/>
      <c r="D43" s="69"/>
      <c r="E43" s="70"/>
      <c r="F43" s="71"/>
      <c r="G43" s="72"/>
      <c r="H43" s="71"/>
      <c r="I43" s="73"/>
      <c r="J43" s="74"/>
      <c r="K43" s="72"/>
      <c r="L43" s="72"/>
      <c r="M43" s="72"/>
      <c r="N43" s="73"/>
      <c r="O43" s="21">
        <f t="shared" si="1"/>
        <v>27</v>
      </c>
      <c r="P43" s="107" t="str">
        <f t="shared" si="4"/>
        <v/>
      </c>
      <c r="Q43" s="108" t="str">
        <f t="shared" si="5"/>
        <v/>
      </c>
      <c r="R43" s="109" t="str">
        <f t="shared" si="6"/>
        <v/>
      </c>
      <c r="S43" s="109" t="str">
        <f t="shared" si="7"/>
        <v/>
      </c>
      <c r="T43" s="57" t="str">
        <f t="shared" si="8"/>
        <v/>
      </c>
      <c r="U43" s="18" t="str">
        <f t="shared" si="9"/>
        <v/>
      </c>
      <c r="V43" s="1"/>
      <c r="W43" s="1"/>
      <c r="X43" s="75">
        <f t="shared" si="11"/>
        <v>0</v>
      </c>
      <c r="Y43" s="75">
        <f t="shared" si="12"/>
        <v>0</v>
      </c>
      <c r="Z43" s="109" t="str">
        <f t="shared" si="10"/>
        <v/>
      </c>
      <c r="AA43" s="18" t="str">
        <f t="shared" si="2"/>
        <v/>
      </c>
      <c r="AB43" s="18" t="str">
        <f t="shared" si="3"/>
        <v/>
      </c>
      <c r="AC43" s="1"/>
      <c r="AD43" s="1"/>
      <c r="AE43" s="75">
        <f t="shared" ref="AE43:AF43" si="33">SUM(AA38:AA43)/6</f>
        <v>0</v>
      </c>
      <c r="AF43" s="75">
        <f t="shared" si="33"/>
        <v>0</v>
      </c>
    </row>
    <row r="44" spans="1:33" s="9" customFormat="1" ht="15" customHeight="1" x14ac:dyDescent="0.25">
      <c r="A44" s="22">
        <v>28</v>
      </c>
      <c r="B44" s="68"/>
      <c r="C44" s="82"/>
      <c r="D44" s="69"/>
      <c r="E44" s="70"/>
      <c r="F44" s="71"/>
      <c r="G44" s="72"/>
      <c r="H44" s="71"/>
      <c r="I44" s="73"/>
      <c r="J44" s="74"/>
      <c r="K44" s="72"/>
      <c r="L44" s="72"/>
      <c r="M44" s="72"/>
      <c r="N44" s="73"/>
      <c r="O44" s="21">
        <f t="shared" si="1"/>
        <v>28</v>
      </c>
      <c r="P44" s="107" t="str">
        <f t="shared" si="4"/>
        <v/>
      </c>
      <c r="Q44" s="108" t="str">
        <f t="shared" si="5"/>
        <v/>
      </c>
      <c r="R44" s="109" t="str">
        <f t="shared" si="6"/>
        <v/>
      </c>
      <c r="S44" s="109" t="str">
        <f t="shared" si="7"/>
        <v/>
      </c>
      <c r="T44" s="57" t="str">
        <f t="shared" si="8"/>
        <v/>
      </c>
      <c r="U44" s="18" t="str">
        <f t="shared" si="9"/>
        <v/>
      </c>
      <c r="V44" s="1"/>
      <c r="W44" s="1"/>
      <c r="X44" s="75">
        <f t="shared" si="11"/>
        <v>0</v>
      </c>
      <c r="Y44" s="75">
        <f t="shared" si="12"/>
        <v>0</v>
      </c>
      <c r="Z44" s="109" t="str">
        <f t="shared" si="10"/>
        <v/>
      </c>
      <c r="AA44" s="18" t="str">
        <f t="shared" si="2"/>
        <v/>
      </c>
      <c r="AB44" s="18" t="str">
        <f t="shared" si="3"/>
        <v/>
      </c>
      <c r="AC44" s="1"/>
      <c r="AD44" s="1"/>
      <c r="AE44" s="75">
        <f t="shared" ref="AE44:AF44" si="34">SUM(AA39:AA44)/6</f>
        <v>0</v>
      </c>
      <c r="AF44" s="75">
        <f t="shared" si="34"/>
        <v>0</v>
      </c>
    </row>
    <row r="45" spans="1:33" s="9" customFormat="1" ht="15" customHeight="1" x14ac:dyDescent="0.25">
      <c r="A45" s="22">
        <v>29</v>
      </c>
      <c r="B45" s="68"/>
      <c r="C45" s="82"/>
      <c r="D45" s="69"/>
      <c r="E45" s="70"/>
      <c r="F45" s="71"/>
      <c r="G45" s="72"/>
      <c r="H45" s="71"/>
      <c r="I45" s="73"/>
      <c r="J45" s="74"/>
      <c r="K45" s="72"/>
      <c r="L45" s="72"/>
      <c r="M45" s="72"/>
      <c r="N45" s="73"/>
      <c r="O45" s="21">
        <f t="shared" si="1"/>
        <v>29</v>
      </c>
      <c r="P45" s="107" t="str">
        <f t="shared" si="4"/>
        <v/>
      </c>
      <c r="Q45" s="108" t="str">
        <f t="shared" si="5"/>
        <v/>
      </c>
      <c r="R45" s="109" t="str">
        <f t="shared" si="6"/>
        <v/>
      </c>
      <c r="S45" s="109" t="str">
        <f t="shared" si="7"/>
        <v/>
      </c>
      <c r="T45" s="57" t="str">
        <f t="shared" si="8"/>
        <v/>
      </c>
      <c r="U45" s="18" t="str">
        <f t="shared" si="9"/>
        <v/>
      </c>
      <c r="V45" s="1"/>
      <c r="W45" s="1"/>
      <c r="X45" s="75">
        <f t="shared" si="11"/>
        <v>0</v>
      </c>
      <c r="Y45" s="75">
        <f t="shared" si="12"/>
        <v>0</v>
      </c>
      <c r="Z45" s="109" t="str">
        <f t="shared" si="10"/>
        <v/>
      </c>
      <c r="AA45" s="18" t="str">
        <f t="shared" si="2"/>
        <v/>
      </c>
      <c r="AB45" s="18" t="str">
        <f t="shared" si="3"/>
        <v/>
      </c>
      <c r="AC45" s="1"/>
      <c r="AD45" s="1"/>
      <c r="AE45" s="75">
        <f t="shared" ref="AE45:AF45" si="35">SUM(AA40:AA45)/6</f>
        <v>0</v>
      </c>
      <c r="AF45" s="75">
        <f t="shared" si="35"/>
        <v>0</v>
      </c>
    </row>
    <row r="46" spans="1:33" s="9" customFormat="1" ht="15" customHeight="1" x14ac:dyDescent="0.25">
      <c r="A46" s="22">
        <v>30</v>
      </c>
      <c r="B46" s="68"/>
      <c r="C46" s="82"/>
      <c r="D46" s="69"/>
      <c r="E46" s="70"/>
      <c r="F46" s="71"/>
      <c r="G46" s="72"/>
      <c r="H46" s="71"/>
      <c r="I46" s="73"/>
      <c r="J46" s="74"/>
      <c r="K46" s="72"/>
      <c r="L46" s="72"/>
      <c r="M46" s="72"/>
      <c r="N46" s="73"/>
      <c r="O46" s="21">
        <f t="shared" si="1"/>
        <v>30</v>
      </c>
      <c r="P46" s="107" t="str">
        <f t="shared" si="4"/>
        <v/>
      </c>
      <c r="Q46" s="108" t="str">
        <f t="shared" si="5"/>
        <v/>
      </c>
      <c r="R46" s="109" t="str">
        <f t="shared" si="6"/>
        <v/>
      </c>
      <c r="S46" s="109" t="str">
        <f t="shared" si="7"/>
        <v/>
      </c>
      <c r="T46" s="57" t="str">
        <f t="shared" si="8"/>
        <v/>
      </c>
      <c r="U46" s="18" t="str">
        <f t="shared" si="9"/>
        <v/>
      </c>
      <c r="V46" s="75">
        <f>SUM(T41:T46)/6</f>
        <v>0</v>
      </c>
      <c r="W46" s="75">
        <f>SUM(U41:U46)/6</f>
        <v>0</v>
      </c>
      <c r="X46" s="75">
        <f t="shared" si="11"/>
        <v>0</v>
      </c>
      <c r="Y46" s="75">
        <f t="shared" si="12"/>
        <v>0</v>
      </c>
      <c r="Z46" s="109" t="str">
        <f t="shared" si="10"/>
        <v/>
      </c>
      <c r="AA46" s="18" t="str">
        <f t="shared" si="2"/>
        <v/>
      </c>
      <c r="AB46" s="18" t="str">
        <f t="shared" si="3"/>
        <v/>
      </c>
      <c r="AC46" s="75">
        <f>SUM(AA41:AA46)/6</f>
        <v>0</v>
      </c>
      <c r="AD46" s="75">
        <f>SUM(AB41:AB46)/6</f>
        <v>0</v>
      </c>
      <c r="AE46" s="75">
        <f t="shared" ref="AE46:AF46" si="36">SUM(AA41:AA46)/6</f>
        <v>0</v>
      </c>
      <c r="AF46" s="75">
        <f t="shared" si="36"/>
        <v>0</v>
      </c>
    </row>
    <row r="47" spans="1:33" s="9" customFormat="1" ht="15" customHeight="1" x14ac:dyDescent="0.25">
      <c r="A47" s="22">
        <v>31</v>
      </c>
      <c r="B47" s="68"/>
      <c r="C47" s="82"/>
      <c r="D47" s="69"/>
      <c r="E47" s="70"/>
      <c r="F47" s="71"/>
      <c r="G47" s="72"/>
      <c r="H47" s="71"/>
      <c r="I47" s="73"/>
      <c r="J47" s="74"/>
      <c r="K47" s="72"/>
      <c r="L47" s="72"/>
      <c r="M47" s="72"/>
      <c r="N47" s="73"/>
      <c r="O47" s="21">
        <f t="shared" si="1"/>
        <v>31</v>
      </c>
      <c r="P47" s="107" t="str">
        <f t="shared" si="4"/>
        <v/>
      </c>
      <c r="Q47" s="108" t="str">
        <f t="shared" si="5"/>
        <v/>
      </c>
      <c r="R47" s="109" t="str">
        <f t="shared" si="6"/>
        <v/>
      </c>
      <c r="S47" s="109" t="str">
        <f t="shared" si="7"/>
        <v/>
      </c>
      <c r="T47" s="57" t="str">
        <f t="shared" si="8"/>
        <v/>
      </c>
      <c r="U47" s="18" t="str">
        <f t="shared" si="9"/>
        <v/>
      </c>
      <c r="V47" s="1"/>
      <c r="W47" s="1"/>
      <c r="X47" s="75">
        <f t="shared" si="11"/>
        <v>0</v>
      </c>
      <c r="Y47" s="75">
        <f t="shared" si="12"/>
        <v>0</v>
      </c>
      <c r="Z47" s="109" t="str">
        <f t="shared" si="10"/>
        <v/>
      </c>
      <c r="AA47" s="18" t="str">
        <f t="shared" si="2"/>
        <v/>
      </c>
      <c r="AB47" s="18" t="str">
        <f t="shared" si="3"/>
        <v/>
      </c>
      <c r="AC47" s="1"/>
      <c r="AD47" s="1"/>
      <c r="AE47" s="75">
        <f t="shared" ref="AE47:AF47" si="37">SUM(AA42:AA47)/6</f>
        <v>0</v>
      </c>
      <c r="AF47" s="75">
        <f t="shared" si="37"/>
        <v>0</v>
      </c>
    </row>
    <row r="48" spans="1:33" s="9" customFormat="1" ht="15" customHeight="1" x14ac:dyDescent="0.25">
      <c r="A48" s="22">
        <v>32</v>
      </c>
      <c r="B48" s="68"/>
      <c r="C48" s="82"/>
      <c r="D48" s="69"/>
      <c r="E48" s="70"/>
      <c r="F48" s="71"/>
      <c r="G48" s="72"/>
      <c r="H48" s="71"/>
      <c r="I48" s="73"/>
      <c r="J48" s="74"/>
      <c r="K48" s="72"/>
      <c r="L48" s="72"/>
      <c r="M48" s="72"/>
      <c r="N48" s="73"/>
      <c r="O48" s="21">
        <f t="shared" si="1"/>
        <v>32</v>
      </c>
      <c r="P48" s="107" t="str">
        <f t="shared" si="4"/>
        <v/>
      </c>
      <c r="Q48" s="108" t="str">
        <f t="shared" si="5"/>
        <v/>
      </c>
      <c r="R48" s="109" t="str">
        <f t="shared" si="6"/>
        <v/>
      </c>
      <c r="S48" s="109" t="str">
        <f t="shared" si="7"/>
        <v/>
      </c>
      <c r="T48" s="57" t="str">
        <f t="shared" si="8"/>
        <v/>
      </c>
      <c r="U48" s="18" t="str">
        <f t="shared" si="9"/>
        <v/>
      </c>
      <c r="V48" s="1"/>
      <c r="W48" s="1"/>
      <c r="X48" s="75">
        <f t="shared" si="11"/>
        <v>0</v>
      </c>
      <c r="Y48" s="75">
        <f t="shared" si="12"/>
        <v>0</v>
      </c>
      <c r="Z48" s="109" t="str">
        <f t="shared" si="10"/>
        <v/>
      </c>
      <c r="AA48" s="18" t="str">
        <f t="shared" si="2"/>
        <v/>
      </c>
      <c r="AB48" s="18" t="str">
        <f t="shared" si="3"/>
        <v/>
      </c>
      <c r="AC48" s="1"/>
      <c r="AD48" s="1"/>
      <c r="AE48" s="75">
        <f t="shared" ref="AE48:AF48" si="38">SUM(AA43:AA48)/6</f>
        <v>0</v>
      </c>
      <c r="AF48" s="75">
        <f t="shared" si="38"/>
        <v>0</v>
      </c>
    </row>
    <row r="49" spans="1:32" s="9" customFormat="1" ht="15" customHeight="1" x14ac:dyDescent="0.25">
      <c r="A49" s="22">
        <v>33</v>
      </c>
      <c r="B49" s="68"/>
      <c r="C49" s="82"/>
      <c r="D49" s="69"/>
      <c r="E49" s="70"/>
      <c r="F49" s="71"/>
      <c r="G49" s="72"/>
      <c r="H49" s="71"/>
      <c r="I49" s="73"/>
      <c r="J49" s="74"/>
      <c r="K49" s="72"/>
      <c r="L49" s="72"/>
      <c r="M49" s="72"/>
      <c r="N49" s="73"/>
      <c r="O49" s="21">
        <f t="shared" si="1"/>
        <v>33</v>
      </c>
      <c r="P49" s="107" t="str">
        <f t="shared" si="4"/>
        <v/>
      </c>
      <c r="Q49" s="108" t="str">
        <f t="shared" si="5"/>
        <v/>
      </c>
      <c r="R49" s="109" t="str">
        <f t="shared" si="6"/>
        <v/>
      </c>
      <c r="S49" s="109" t="str">
        <f t="shared" si="7"/>
        <v/>
      </c>
      <c r="T49" s="57" t="str">
        <f t="shared" si="8"/>
        <v/>
      </c>
      <c r="U49" s="18" t="str">
        <f t="shared" si="9"/>
        <v/>
      </c>
      <c r="V49" s="1"/>
      <c r="W49" s="1"/>
      <c r="X49" s="75">
        <f t="shared" si="11"/>
        <v>0</v>
      </c>
      <c r="Y49" s="75">
        <f t="shared" si="12"/>
        <v>0</v>
      </c>
      <c r="Z49" s="109" t="str">
        <f t="shared" si="10"/>
        <v/>
      </c>
      <c r="AA49" s="18" t="str">
        <f t="shared" si="2"/>
        <v/>
      </c>
      <c r="AB49" s="18" t="str">
        <f t="shared" si="3"/>
        <v/>
      </c>
      <c r="AC49" s="1"/>
      <c r="AD49" s="1"/>
      <c r="AE49" s="75">
        <f t="shared" ref="AE49:AF49" si="39">SUM(AA44:AA49)/6</f>
        <v>0</v>
      </c>
      <c r="AF49" s="75">
        <f t="shared" si="39"/>
        <v>0</v>
      </c>
    </row>
    <row r="50" spans="1:32" s="9" customFormat="1" ht="15" customHeight="1" x14ac:dyDescent="0.25">
      <c r="A50" s="22">
        <v>34</v>
      </c>
      <c r="B50" s="68"/>
      <c r="C50" s="82"/>
      <c r="D50" s="69"/>
      <c r="E50" s="70"/>
      <c r="F50" s="71"/>
      <c r="G50" s="72"/>
      <c r="H50" s="71"/>
      <c r="I50" s="73"/>
      <c r="J50" s="74"/>
      <c r="K50" s="72"/>
      <c r="L50" s="72"/>
      <c r="M50" s="72"/>
      <c r="N50" s="73"/>
      <c r="O50" s="21">
        <f t="shared" si="1"/>
        <v>34</v>
      </c>
      <c r="P50" s="107" t="str">
        <f t="shared" si="4"/>
        <v/>
      </c>
      <c r="Q50" s="108" t="str">
        <f t="shared" si="5"/>
        <v/>
      </c>
      <c r="R50" s="109" t="str">
        <f t="shared" si="6"/>
        <v/>
      </c>
      <c r="S50" s="109" t="str">
        <f t="shared" si="7"/>
        <v/>
      </c>
      <c r="T50" s="57" t="str">
        <f t="shared" si="8"/>
        <v/>
      </c>
      <c r="U50" s="18" t="str">
        <f t="shared" si="9"/>
        <v/>
      </c>
      <c r="V50" s="1"/>
      <c r="W50" s="1"/>
      <c r="X50" s="75">
        <f t="shared" si="11"/>
        <v>0</v>
      </c>
      <c r="Y50" s="75">
        <f t="shared" si="12"/>
        <v>0</v>
      </c>
      <c r="Z50" s="109" t="str">
        <f t="shared" si="10"/>
        <v/>
      </c>
      <c r="AA50" s="18" t="str">
        <f t="shared" si="2"/>
        <v/>
      </c>
      <c r="AB50" s="18" t="str">
        <f t="shared" si="3"/>
        <v/>
      </c>
      <c r="AC50" s="1"/>
      <c r="AD50" s="1"/>
      <c r="AE50" s="75">
        <f t="shared" ref="AE50:AF50" si="40">SUM(AA45:AA50)/6</f>
        <v>0</v>
      </c>
      <c r="AF50" s="75">
        <f t="shared" si="40"/>
        <v>0</v>
      </c>
    </row>
    <row r="51" spans="1:32" s="9" customFormat="1" ht="15" customHeight="1" x14ac:dyDescent="0.25">
      <c r="A51" s="22">
        <v>35</v>
      </c>
      <c r="B51" s="68"/>
      <c r="C51" s="82"/>
      <c r="D51" s="69"/>
      <c r="E51" s="70"/>
      <c r="F51" s="71"/>
      <c r="G51" s="72"/>
      <c r="H51" s="71"/>
      <c r="I51" s="73"/>
      <c r="J51" s="74"/>
      <c r="K51" s="72"/>
      <c r="L51" s="72"/>
      <c r="M51" s="72"/>
      <c r="N51" s="73"/>
      <c r="O51" s="21">
        <f t="shared" si="1"/>
        <v>35</v>
      </c>
      <c r="P51" s="107" t="str">
        <f t="shared" si="4"/>
        <v/>
      </c>
      <c r="Q51" s="108" t="str">
        <f t="shared" si="5"/>
        <v/>
      </c>
      <c r="R51" s="109" t="str">
        <f t="shared" si="6"/>
        <v/>
      </c>
      <c r="S51" s="109" t="str">
        <f t="shared" si="7"/>
        <v/>
      </c>
      <c r="T51" s="57" t="str">
        <f t="shared" si="8"/>
        <v/>
      </c>
      <c r="U51" s="18" t="str">
        <f t="shared" si="9"/>
        <v/>
      </c>
      <c r="V51" s="1"/>
      <c r="W51" s="1"/>
      <c r="X51" s="75">
        <f t="shared" si="11"/>
        <v>0</v>
      </c>
      <c r="Y51" s="75">
        <f t="shared" si="12"/>
        <v>0</v>
      </c>
      <c r="Z51" s="109" t="str">
        <f t="shared" si="10"/>
        <v/>
      </c>
      <c r="AA51" s="18" t="str">
        <f t="shared" si="2"/>
        <v/>
      </c>
      <c r="AB51" s="18" t="str">
        <f t="shared" si="3"/>
        <v/>
      </c>
      <c r="AC51" s="1"/>
      <c r="AD51" s="1"/>
      <c r="AE51" s="75">
        <f t="shared" ref="AE51:AF51" si="41">SUM(AA46:AA51)/6</f>
        <v>0</v>
      </c>
      <c r="AF51" s="75">
        <f t="shared" si="41"/>
        <v>0</v>
      </c>
    </row>
    <row r="52" spans="1:32" s="9" customFormat="1" ht="15" customHeight="1" x14ac:dyDescent="0.25">
      <c r="A52" s="22">
        <v>36</v>
      </c>
      <c r="B52" s="68"/>
      <c r="C52" s="82"/>
      <c r="D52" s="69"/>
      <c r="E52" s="70"/>
      <c r="F52" s="71"/>
      <c r="G52" s="72"/>
      <c r="H52" s="71"/>
      <c r="I52" s="73"/>
      <c r="J52" s="74"/>
      <c r="K52" s="72"/>
      <c r="L52" s="72"/>
      <c r="M52" s="72"/>
      <c r="N52" s="73"/>
      <c r="O52" s="21">
        <f t="shared" si="1"/>
        <v>36</v>
      </c>
      <c r="P52" s="107" t="str">
        <f t="shared" si="4"/>
        <v/>
      </c>
      <c r="Q52" s="108" t="str">
        <f t="shared" si="5"/>
        <v/>
      </c>
      <c r="R52" s="109" t="str">
        <f t="shared" si="6"/>
        <v/>
      </c>
      <c r="S52" s="109" t="str">
        <f t="shared" si="7"/>
        <v/>
      </c>
      <c r="T52" s="57" t="str">
        <f t="shared" si="8"/>
        <v/>
      </c>
      <c r="U52" s="18" t="str">
        <f t="shared" si="9"/>
        <v/>
      </c>
      <c r="V52" s="75">
        <f>SUM(T47:T52)/6</f>
        <v>0</v>
      </c>
      <c r="W52" s="75">
        <f>SUM(U47:U52)/6</f>
        <v>0</v>
      </c>
      <c r="X52" s="75">
        <f t="shared" si="11"/>
        <v>0</v>
      </c>
      <c r="Y52" s="75">
        <f t="shared" si="12"/>
        <v>0</v>
      </c>
      <c r="Z52" s="109" t="str">
        <f t="shared" si="10"/>
        <v/>
      </c>
      <c r="AA52" s="18" t="str">
        <f t="shared" si="2"/>
        <v/>
      </c>
      <c r="AB52" s="18" t="str">
        <f t="shared" si="3"/>
        <v/>
      </c>
      <c r="AC52" s="75">
        <f>SUM(AA47:AA52)/6</f>
        <v>0</v>
      </c>
      <c r="AD52" s="75">
        <f>SUM(AB47:AB52)/6</f>
        <v>0</v>
      </c>
      <c r="AE52" s="75">
        <f t="shared" ref="AE52:AE58" si="42">SUM(AA47:AA52)/6</f>
        <v>0</v>
      </c>
      <c r="AF52" s="75">
        <f t="shared" ref="AF52:AF58" si="43">SUM(AB47:AB52)/6</f>
        <v>0</v>
      </c>
    </row>
    <row r="53" spans="1:32" s="9" customFormat="1" ht="15" customHeight="1" x14ac:dyDescent="0.25">
      <c r="A53" s="22">
        <v>37</v>
      </c>
      <c r="B53" s="68"/>
      <c r="C53" s="82"/>
      <c r="D53" s="69"/>
      <c r="E53" s="70"/>
      <c r="F53" s="71"/>
      <c r="G53" s="72"/>
      <c r="H53" s="71"/>
      <c r="I53" s="73"/>
      <c r="J53" s="74"/>
      <c r="K53" s="72"/>
      <c r="L53" s="72"/>
      <c r="M53" s="72"/>
      <c r="N53" s="73"/>
      <c r="O53" s="21">
        <f t="shared" si="1"/>
        <v>37</v>
      </c>
      <c r="P53" s="107" t="str">
        <f t="shared" si="4"/>
        <v/>
      </c>
      <c r="Q53" s="108" t="str">
        <f t="shared" si="5"/>
        <v/>
      </c>
      <c r="R53" s="109" t="str">
        <f t="shared" si="6"/>
        <v/>
      </c>
      <c r="S53" s="109" t="str">
        <f t="shared" si="7"/>
        <v/>
      </c>
      <c r="T53" s="57" t="str">
        <f t="shared" si="8"/>
        <v/>
      </c>
      <c r="U53" s="18" t="str">
        <f t="shared" si="9"/>
        <v/>
      </c>
      <c r="V53" s="1"/>
      <c r="W53" s="1"/>
      <c r="X53" s="75">
        <f t="shared" si="11"/>
        <v>0</v>
      </c>
      <c r="Y53" s="75">
        <f t="shared" si="12"/>
        <v>0</v>
      </c>
      <c r="Z53" s="109" t="str">
        <f t="shared" si="10"/>
        <v/>
      </c>
      <c r="AA53" s="18" t="str">
        <f t="shared" si="2"/>
        <v/>
      </c>
      <c r="AB53" s="18" t="str">
        <f t="shared" si="3"/>
        <v/>
      </c>
      <c r="AC53" s="1"/>
      <c r="AD53" s="1"/>
      <c r="AE53" s="75">
        <f t="shared" si="42"/>
        <v>0</v>
      </c>
      <c r="AF53" s="75">
        <f t="shared" si="43"/>
        <v>0</v>
      </c>
    </row>
    <row r="54" spans="1:32" s="9" customFormat="1" ht="15" customHeight="1" x14ac:dyDescent="0.25">
      <c r="A54" s="22">
        <v>38</v>
      </c>
      <c r="B54" s="68"/>
      <c r="C54" s="82"/>
      <c r="D54" s="69"/>
      <c r="E54" s="70"/>
      <c r="F54" s="71"/>
      <c r="G54" s="72"/>
      <c r="H54" s="71"/>
      <c r="I54" s="73"/>
      <c r="J54" s="74"/>
      <c r="K54" s="72"/>
      <c r="L54" s="72"/>
      <c r="M54" s="72"/>
      <c r="N54" s="73"/>
      <c r="O54" s="21">
        <f t="shared" si="1"/>
        <v>38</v>
      </c>
      <c r="P54" s="107" t="str">
        <f t="shared" si="4"/>
        <v/>
      </c>
      <c r="Q54" s="108" t="str">
        <f t="shared" si="5"/>
        <v/>
      </c>
      <c r="R54" s="109" t="str">
        <f t="shared" si="6"/>
        <v/>
      </c>
      <c r="S54" s="109" t="str">
        <f t="shared" si="7"/>
        <v/>
      </c>
      <c r="T54" s="57" t="str">
        <f t="shared" si="8"/>
        <v/>
      </c>
      <c r="U54" s="18" t="str">
        <f t="shared" si="9"/>
        <v/>
      </c>
      <c r="V54" s="1"/>
      <c r="W54" s="1"/>
      <c r="X54" s="75">
        <f t="shared" si="11"/>
        <v>0</v>
      </c>
      <c r="Y54" s="75">
        <f t="shared" si="12"/>
        <v>0</v>
      </c>
      <c r="Z54" s="109" t="str">
        <f t="shared" si="10"/>
        <v/>
      </c>
      <c r="AA54" s="18" t="str">
        <f t="shared" si="2"/>
        <v/>
      </c>
      <c r="AB54" s="18" t="str">
        <f t="shared" si="3"/>
        <v/>
      </c>
      <c r="AC54" s="1"/>
      <c r="AD54" s="1"/>
      <c r="AE54" s="75">
        <f t="shared" si="42"/>
        <v>0</v>
      </c>
      <c r="AF54" s="75">
        <f t="shared" si="43"/>
        <v>0</v>
      </c>
    </row>
    <row r="55" spans="1:32" s="9" customFormat="1" ht="15" customHeight="1" x14ac:dyDescent="0.25">
      <c r="A55" s="22">
        <v>39</v>
      </c>
      <c r="B55" s="68"/>
      <c r="C55" s="82"/>
      <c r="D55" s="69"/>
      <c r="E55" s="70"/>
      <c r="F55" s="71"/>
      <c r="G55" s="72"/>
      <c r="H55" s="71"/>
      <c r="I55" s="73"/>
      <c r="J55" s="74"/>
      <c r="K55" s="72"/>
      <c r="L55" s="72"/>
      <c r="M55" s="72"/>
      <c r="N55" s="73"/>
      <c r="O55" s="21">
        <f t="shared" si="1"/>
        <v>39</v>
      </c>
      <c r="P55" s="107" t="str">
        <f t="shared" si="4"/>
        <v/>
      </c>
      <c r="Q55" s="108" t="str">
        <f t="shared" si="5"/>
        <v/>
      </c>
      <c r="R55" s="109" t="str">
        <f t="shared" si="6"/>
        <v/>
      </c>
      <c r="S55" s="109" t="str">
        <f t="shared" si="7"/>
        <v/>
      </c>
      <c r="T55" s="57" t="str">
        <f t="shared" si="8"/>
        <v/>
      </c>
      <c r="U55" s="18" t="str">
        <f t="shared" si="9"/>
        <v/>
      </c>
      <c r="V55" s="1"/>
      <c r="W55" s="1"/>
      <c r="X55" s="75">
        <f t="shared" si="11"/>
        <v>0</v>
      </c>
      <c r="Y55" s="75">
        <f t="shared" si="12"/>
        <v>0</v>
      </c>
      <c r="Z55" s="109" t="str">
        <f t="shared" si="10"/>
        <v/>
      </c>
      <c r="AA55" s="18" t="str">
        <f t="shared" si="2"/>
        <v/>
      </c>
      <c r="AB55" s="18" t="str">
        <f t="shared" si="3"/>
        <v/>
      </c>
      <c r="AC55" s="1"/>
      <c r="AD55" s="1"/>
      <c r="AE55" s="75">
        <f t="shared" si="42"/>
        <v>0</v>
      </c>
      <c r="AF55" s="75">
        <f t="shared" si="43"/>
        <v>0</v>
      </c>
    </row>
    <row r="56" spans="1:32" s="9" customFormat="1" ht="15" customHeight="1" x14ac:dyDescent="0.25">
      <c r="A56" s="22">
        <v>40</v>
      </c>
      <c r="B56" s="68"/>
      <c r="C56" s="82"/>
      <c r="D56" s="69"/>
      <c r="E56" s="70"/>
      <c r="F56" s="71"/>
      <c r="G56" s="72"/>
      <c r="H56" s="71"/>
      <c r="I56" s="73"/>
      <c r="J56" s="74"/>
      <c r="K56" s="72"/>
      <c r="L56" s="72"/>
      <c r="M56" s="72"/>
      <c r="N56" s="73"/>
      <c r="O56" s="21">
        <f t="shared" si="1"/>
        <v>40</v>
      </c>
      <c r="P56" s="107" t="str">
        <f t="shared" si="4"/>
        <v/>
      </c>
      <c r="Q56" s="108" t="str">
        <f t="shared" si="5"/>
        <v/>
      </c>
      <c r="R56" s="109" t="str">
        <f t="shared" si="6"/>
        <v/>
      </c>
      <c r="S56" s="109" t="str">
        <f t="shared" si="7"/>
        <v/>
      </c>
      <c r="T56" s="57" t="str">
        <f t="shared" si="8"/>
        <v/>
      </c>
      <c r="U56" s="18" t="str">
        <f t="shared" si="9"/>
        <v/>
      </c>
      <c r="V56" s="1"/>
      <c r="W56" s="1"/>
      <c r="X56" s="75">
        <f t="shared" si="11"/>
        <v>0</v>
      </c>
      <c r="Y56" s="75">
        <f t="shared" si="12"/>
        <v>0</v>
      </c>
      <c r="Z56" s="109" t="str">
        <f t="shared" si="10"/>
        <v/>
      </c>
      <c r="AA56" s="18" t="str">
        <f t="shared" si="2"/>
        <v/>
      </c>
      <c r="AB56" s="18" t="str">
        <f t="shared" si="3"/>
        <v/>
      </c>
      <c r="AC56" s="1"/>
      <c r="AD56" s="1"/>
      <c r="AE56" s="75">
        <f t="shared" si="42"/>
        <v>0</v>
      </c>
      <c r="AF56" s="75">
        <f t="shared" si="43"/>
        <v>0</v>
      </c>
    </row>
    <row r="57" spans="1:32" s="9" customFormat="1" ht="15" customHeight="1" x14ac:dyDescent="0.25">
      <c r="A57" s="22">
        <v>41</v>
      </c>
      <c r="B57" s="68"/>
      <c r="C57" s="82"/>
      <c r="D57" s="69"/>
      <c r="E57" s="70"/>
      <c r="F57" s="71"/>
      <c r="G57" s="72"/>
      <c r="H57" s="71"/>
      <c r="I57" s="73"/>
      <c r="J57" s="74"/>
      <c r="K57" s="72"/>
      <c r="L57" s="72"/>
      <c r="M57" s="72"/>
      <c r="N57" s="73"/>
      <c r="O57" s="21">
        <f t="shared" si="1"/>
        <v>41</v>
      </c>
      <c r="P57" s="107" t="str">
        <f t="shared" si="4"/>
        <v/>
      </c>
      <c r="Q57" s="108" t="str">
        <f t="shared" si="5"/>
        <v/>
      </c>
      <c r="R57" s="109" t="str">
        <f t="shared" si="6"/>
        <v/>
      </c>
      <c r="S57" s="109" t="str">
        <f t="shared" si="7"/>
        <v/>
      </c>
      <c r="T57" s="57" t="str">
        <f t="shared" si="8"/>
        <v/>
      </c>
      <c r="U57" s="18" t="str">
        <f t="shared" si="9"/>
        <v/>
      </c>
      <c r="V57" s="1"/>
      <c r="W57" s="1"/>
      <c r="X57" s="75">
        <f t="shared" si="11"/>
        <v>0</v>
      </c>
      <c r="Y57" s="75">
        <f t="shared" si="12"/>
        <v>0</v>
      </c>
      <c r="Z57" s="109" t="str">
        <f t="shared" si="10"/>
        <v/>
      </c>
      <c r="AA57" s="18" t="str">
        <f t="shared" si="2"/>
        <v/>
      </c>
      <c r="AB57" s="18" t="str">
        <f t="shared" si="3"/>
        <v/>
      </c>
      <c r="AC57" s="1"/>
      <c r="AD57" s="1"/>
      <c r="AE57" s="75">
        <f t="shared" si="42"/>
        <v>0</v>
      </c>
      <c r="AF57" s="75">
        <f t="shared" si="43"/>
        <v>0</v>
      </c>
    </row>
    <row r="58" spans="1:32" s="9" customFormat="1" ht="15" customHeight="1" x14ac:dyDescent="0.25">
      <c r="A58" s="22">
        <v>42</v>
      </c>
      <c r="B58" s="68"/>
      <c r="C58" s="82"/>
      <c r="D58" s="69"/>
      <c r="E58" s="70"/>
      <c r="F58" s="71"/>
      <c r="G58" s="72"/>
      <c r="H58" s="71"/>
      <c r="I58" s="73"/>
      <c r="J58" s="74"/>
      <c r="K58" s="72"/>
      <c r="L58" s="72"/>
      <c r="M58" s="72"/>
      <c r="N58" s="73"/>
      <c r="O58" s="21">
        <f t="shared" si="1"/>
        <v>42</v>
      </c>
      <c r="P58" s="107" t="str">
        <f t="shared" si="4"/>
        <v/>
      </c>
      <c r="Q58" s="108" t="str">
        <f t="shared" si="5"/>
        <v/>
      </c>
      <c r="R58" s="109" t="str">
        <f t="shared" si="6"/>
        <v/>
      </c>
      <c r="S58" s="109" t="str">
        <f t="shared" si="7"/>
        <v/>
      </c>
      <c r="T58" s="57" t="str">
        <f t="shared" si="8"/>
        <v/>
      </c>
      <c r="U58" s="18" t="str">
        <f t="shared" si="9"/>
        <v/>
      </c>
      <c r="V58" s="75">
        <f>SUM(T53:T58)/6</f>
        <v>0</v>
      </c>
      <c r="W58" s="75">
        <f>SUM(U53:U58)/6</f>
        <v>0</v>
      </c>
      <c r="X58" s="75">
        <f t="shared" si="11"/>
        <v>0</v>
      </c>
      <c r="Y58" s="75">
        <f t="shared" si="12"/>
        <v>0</v>
      </c>
      <c r="Z58" s="109" t="str">
        <f t="shared" si="10"/>
        <v/>
      </c>
      <c r="AA58" s="18" t="str">
        <f t="shared" si="2"/>
        <v/>
      </c>
      <c r="AB58" s="18" t="str">
        <f t="shared" si="3"/>
        <v/>
      </c>
      <c r="AC58" s="75">
        <f>SUM(AA53:AA58)/6</f>
        <v>0</v>
      </c>
      <c r="AD58" s="75">
        <f>SUM(AB53:AB58)/6</f>
        <v>0</v>
      </c>
      <c r="AE58" s="75">
        <f t="shared" si="42"/>
        <v>0</v>
      </c>
      <c r="AF58" s="75">
        <f t="shared" si="43"/>
        <v>0</v>
      </c>
    </row>
  </sheetData>
  <sheetProtection algorithmName="SHA-512" hashValue="FiZRs+CVfLhTNA8fS+z12IpHrC8RIQeUb5d+cnzj7pddlXP3ERfpAgNQjyRA9wbwqxFv4f4AjysVZhmjpQ8x0w==" saltValue="5ZEi/UN0f32rwf18/jiscg==" spinCount="100000" sheet="1" objects="1" scenarios="1"/>
  <mergeCells count="50">
    <mergeCell ref="Q8:U8"/>
    <mergeCell ref="Q9:U9"/>
    <mergeCell ref="Z14:AF14"/>
    <mergeCell ref="E13:N13"/>
    <mergeCell ref="S13:AF13"/>
    <mergeCell ref="AD8:AF8"/>
    <mergeCell ref="AD9:AF9"/>
    <mergeCell ref="E14:I14"/>
    <mergeCell ref="J14:N14"/>
    <mergeCell ref="O8:P8"/>
    <mergeCell ref="O9:P9"/>
    <mergeCell ref="U15:U16"/>
    <mergeCell ref="V15:W15"/>
    <mergeCell ref="X15:Y15"/>
    <mergeCell ref="S15:S16"/>
    <mergeCell ref="S14:Y14"/>
    <mergeCell ref="T15:T16"/>
    <mergeCell ref="A15:A16"/>
    <mergeCell ref="B15:B16"/>
    <mergeCell ref="C15:C16"/>
    <mergeCell ref="D15:D16"/>
    <mergeCell ref="P15:P16"/>
    <mergeCell ref="J15:J16"/>
    <mergeCell ref="E15:E16"/>
    <mergeCell ref="F15:F16"/>
    <mergeCell ref="G15:G16"/>
    <mergeCell ref="H15:H16"/>
    <mergeCell ref="I15:I16"/>
    <mergeCell ref="A4:N4"/>
    <mergeCell ref="O4:AF4"/>
    <mergeCell ref="O5:AF5"/>
    <mergeCell ref="O6:AF6"/>
    <mergeCell ref="Z15:Z16"/>
    <mergeCell ref="AA15:AA16"/>
    <mergeCell ref="AB15:AB16"/>
    <mergeCell ref="AC15:AD15"/>
    <mergeCell ref="AE15:AF15"/>
    <mergeCell ref="Q15:Q16"/>
    <mergeCell ref="R15:R16"/>
    <mergeCell ref="K15:K16"/>
    <mergeCell ref="L15:L16"/>
    <mergeCell ref="M15:M16"/>
    <mergeCell ref="N15:N16"/>
    <mergeCell ref="O15:O16"/>
    <mergeCell ref="A8:B8"/>
    <mergeCell ref="C8:G8"/>
    <mergeCell ref="A9:B9"/>
    <mergeCell ref="C9:G9"/>
    <mergeCell ref="A5:N5"/>
    <mergeCell ref="A6:N6"/>
  </mergeCells>
  <pageMargins left="0.70866141732283472" right="0.70866141732283472" top="0.74803149606299213" bottom="0.74803149606299213" header="0.31496062992125984" footer="0.31496062992125984"/>
  <pageSetup paperSize="9" scale="51" orientation="landscape" r:id="rId1"/>
  <colBreaks count="2" manualBreakCount="2">
    <brk id="14" max="50" man="1"/>
    <brk id="32" min="1" max="5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3"/>
  <sheetViews>
    <sheetView showGridLines="0" topLeftCell="D1" zoomScaleNormal="100" zoomScaleSheetLayoutView="75" workbookViewId="0">
      <selection activeCell="I14" sqref="I14"/>
    </sheetView>
  </sheetViews>
  <sheetFormatPr defaultColWidth="9.140625" defaultRowHeight="14.25" x14ac:dyDescent="0.2"/>
  <cols>
    <col min="1" max="1" width="11.42578125" style="30" customWidth="1"/>
    <col min="2" max="2" width="13.140625" style="30" customWidth="1"/>
    <col min="3" max="3" width="18.42578125" style="30" customWidth="1"/>
    <col min="4" max="4" width="13.42578125" style="30" customWidth="1"/>
    <col min="5" max="5" width="13.85546875" style="31" customWidth="1"/>
    <col min="6" max="7" width="13.140625" style="31" customWidth="1"/>
    <col min="8" max="8" width="14.5703125" style="31" customWidth="1"/>
    <col min="9" max="9" width="13.140625" style="31" customWidth="1"/>
    <col min="10" max="10" width="11.7109375" style="31" customWidth="1"/>
    <col min="11" max="11" width="9.140625" style="30"/>
    <col min="12" max="12" width="15.7109375" style="30" customWidth="1"/>
    <col min="13" max="13" width="13.85546875" style="30" customWidth="1"/>
    <col min="14" max="14" width="14.140625" style="30" customWidth="1"/>
    <col min="15" max="16" width="12.140625" style="30" customWidth="1"/>
    <col min="17" max="20" width="9.140625" style="30"/>
    <col min="21" max="21" width="11.140625" style="30" customWidth="1"/>
    <col min="22" max="22" width="11.85546875" style="30" customWidth="1"/>
    <col min="23" max="16384" width="9.140625" style="30"/>
  </cols>
  <sheetData>
    <row r="1" spans="1:22" x14ac:dyDescent="0.2">
      <c r="A1" s="41" t="str">
        <f>'1 TASTER DATA DOUBLE SAMPLES'!A1</f>
        <v>QUALITY CONTROL OF TASTERS (COI/T.20/Doc.Nº17)</v>
      </c>
      <c r="J1" s="53" t="str">
        <f>A1</f>
        <v>QUALITY CONTROL OF TASTERS (COI/T.20/Doc.Nº17)</v>
      </c>
    </row>
    <row r="2" spans="1:22" ht="15" x14ac:dyDescent="0.2">
      <c r="A2" s="2" t="s">
        <v>48</v>
      </c>
      <c r="E2" s="30"/>
      <c r="F2" s="30"/>
      <c r="G2" s="30"/>
      <c r="H2" s="30"/>
      <c r="I2" s="30"/>
      <c r="J2" s="53" t="str">
        <f t="shared" ref="J2:J3" si="0">A2</f>
        <v xml:space="preserve">PRECISION NUMBER OF THE TASTER CALCULATED BY USING DUPLICATE ANALYSIS </v>
      </c>
      <c r="K2" s="31"/>
      <c r="L2" s="31"/>
      <c r="M2" s="31"/>
      <c r="N2" s="31"/>
      <c r="O2" s="31"/>
      <c r="P2" s="31"/>
      <c r="Q2" s="31"/>
      <c r="R2" s="31"/>
    </row>
    <row r="3" spans="1:22" ht="15" x14ac:dyDescent="0.25">
      <c r="A3" s="41" t="s">
        <v>39</v>
      </c>
      <c r="B3" s="32"/>
      <c r="C3" s="32"/>
      <c r="D3" s="32"/>
      <c r="E3" s="26"/>
      <c r="F3" s="26"/>
      <c r="G3" s="26"/>
      <c r="H3" s="26"/>
      <c r="I3" s="26"/>
      <c r="J3" s="53" t="str">
        <f t="shared" si="0"/>
        <v>CHARTS OF PRECISION NUMBER</v>
      </c>
      <c r="K3" s="31"/>
      <c r="L3" s="31"/>
      <c r="M3" s="31"/>
      <c r="N3" s="31"/>
      <c r="O3" s="31"/>
      <c r="P3" s="31"/>
      <c r="Q3" s="31"/>
      <c r="R3" s="31"/>
    </row>
    <row r="4" spans="1:22" ht="15" thickBot="1" x14ac:dyDescent="0.25">
      <c r="E4" s="26"/>
      <c r="F4" s="26"/>
      <c r="G4" s="26"/>
      <c r="H4" s="26"/>
      <c r="I4" s="26"/>
      <c r="J4" s="30"/>
      <c r="K4" s="31"/>
      <c r="L4" s="31"/>
      <c r="M4" s="31"/>
      <c r="N4" s="31"/>
      <c r="O4" s="31"/>
      <c r="P4" s="31"/>
      <c r="Q4" s="31"/>
      <c r="R4" s="31"/>
    </row>
    <row r="5" spans="1:22" ht="18.75" customHeight="1" thickTop="1" x14ac:dyDescent="0.2">
      <c r="A5" s="219" t="s">
        <v>1</v>
      </c>
      <c r="B5" s="220"/>
      <c r="C5" s="207" t="str">
        <f>'1 TASTER DATA DOUBLE SAMPLES'!C8:G8</f>
        <v>XXX</v>
      </c>
      <c r="D5" s="208"/>
      <c r="E5" s="208"/>
      <c r="F5" s="208"/>
      <c r="G5" s="209"/>
      <c r="H5" s="26"/>
      <c r="I5" s="26"/>
      <c r="J5" s="219" t="s">
        <v>1</v>
      </c>
      <c r="K5" s="220"/>
      <c r="L5" s="207" t="str">
        <f>C5</f>
        <v>XXX</v>
      </c>
      <c r="M5" s="208"/>
      <c r="N5" s="208"/>
      <c r="O5" s="208"/>
      <c r="P5" s="209"/>
      <c r="Q5" s="31"/>
      <c r="R5" s="31"/>
    </row>
    <row r="6" spans="1:22" ht="19.5" customHeight="1" thickBot="1" x14ac:dyDescent="0.25">
      <c r="A6" s="210" t="s">
        <v>2</v>
      </c>
      <c r="B6" s="211"/>
      <c r="C6" s="212" t="str">
        <f>'1 TASTER DATA DOUBLE SAMPLES'!C9:G9</f>
        <v>XXX</v>
      </c>
      <c r="D6" s="213"/>
      <c r="E6" s="213"/>
      <c r="F6" s="213"/>
      <c r="G6" s="214"/>
      <c r="H6" s="42"/>
      <c r="I6" s="42"/>
      <c r="J6" s="210" t="s">
        <v>2</v>
      </c>
      <c r="K6" s="211"/>
      <c r="L6" s="212" t="str">
        <f>C6</f>
        <v>XXX</v>
      </c>
      <c r="M6" s="213"/>
      <c r="N6" s="213"/>
      <c r="O6" s="213"/>
      <c r="P6" s="214"/>
    </row>
    <row r="7" spans="1:22" ht="16.5" thickTop="1" thickBot="1" x14ac:dyDescent="0.25">
      <c r="E7" s="42"/>
      <c r="F7" s="42"/>
      <c r="G7" s="42"/>
      <c r="H7" s="42"/>
      <c r="I7" s="42"/>
      <c r="K7" s="29"/>
    </row>
    <row r="8" spans="1:22" ht="16.5" thickTop="1" thickBot="1" x14ac:dyDescent="0.25">
      <c r="A8" s="2" t="s">
        <v>60</v>
      </c>
      <c r="E8" s="46"/>
      <c r="F8" s="46"/>
      <c r="G8" s="46"/>
      <c r="H8" s="46"/>
      <c r="I8" s="46"/>
      <c r="K8" s="215" t="s">
        <v>34</v>
      </c>
      <c r="L8" s="216"/>
      <c r="M8" s="216"/>
      <c r="N8" s="216"/>
      <c r="O8" s="217" t="s">
        <v>51</v>
      </c>
      <c r="P8" s="218"/>
    </row>
    <row r="9" spans="1:22" ht="15.75" thickTop="1" x14ac:dyDescent="0.25">
      <c r="E9" s="33"/>
      <c r="J9" s="34"/>
    </row>
    <row r="10" spans="1:22" ht="30.75" customHeight="1" x14ac:dyDescent="0.2">
      <c r="A10" s="36" t="s">
        <v>5</v>
      </c>
      <c r="B10" s="37" t="s">
        <v>6</v>
      </c>
      <c r="C10" s="37" t="s">
        <v>7</v>
      </c>
      <c r="D10" s="36" t="s">
        <v>8</v>
      </c>
      <c r="E10" s="38" t="s">
        <v>49</v>
      </c>
      <c r="F10" s="38" t="s">
        <v>50</v>
      </c>
      <c r="G10" s="37" t="s">
        <v>38</v>
      </c>
      <c r="H10" s="49" t="s">
        <v>17</v>
      </c>
      <c r="I10" s="48" t="s">
        <v>18</v>
      </c>
      <c r="U10" s="43" t="s">
        <v>14</v>
      </c>
      <c r="V10" s="43" t="s">
        <v>15</v>
      </c>
    </row>
    <row r="11" spans="1:22" ht="24.75" customHeight="1" x14ac:dyDescent="0.2">
      <c r="A11" s="83">
        <f>'1 TASTER DATA DOUBLE SAMPLES'!A17</f>
        <v>1</v>
      </c>
      <c r="B11" s="84">
        <f>IF('1 TASTER DATA DOUBLE SAMPLES'!B17="","",'1 TASTER DATA DOUBLE SAMPLES'!B17)</f>
        <v>43866</v>
      </c>
      <c r="C11" s="85" t="str">
        <f>IF('1 TASTER DATA DOUBLE SAMPLES'!C17="","",'1 TASTER DATA DOUBLE SAMPLES'!C17)</f>
        <v>SE-49=BK4</v>
      </c>
      <c r="D11" s="83" t="str">
        <f>IF('1 TASTER DATA DOUBLE SAMPLES'!D17="","",'1 TASTER DATA DOUBLE SAMPLES'!D17)</f>
        <v>VOO</v>
      </c>
      <c r="E11" s="39">
        <f>IF('1 TASTER DATA DOUBLE SAMPLES'!T17="","",'1 TASTER DATA DOUBLE SAMPLES'!T17)</f>
        <v>3.9999999999999897E-2</v>
      </c>
      <c r="F11" s="86">
        <f>IF('1 TASTER DATA DOUBLE SAMPLES'!AA17="","",'1 TASTER DATA DOUBLE SAMPLES'!AA17)</f>
        <v>0.25</v>
      </c>
      <c r="G11" s="87" t="str">
        <f>IF('1 TASTER DATA DOUBLE SAMPLES'!Z17="","",'1 TASTER DATA DOUBLE SAMPLES'!Z17)</f>
        <v>VEG. WATER</v>
      </c>
      <c r="H11" s="47"/>
      <c r="I11" s="47"/>
      <c r="J11" s="30"/>
      <c r="U11" s="39">
        <v>1</v>
      </c>
      <c r="V11" s="40">
        <v>2</v>
      </c>
    </row>
    <row r="12" spans="1:22" ht="15" customHeight="1" x14ac:dyDescent="0.2">
      <c r="A12" s="83">
        <f>'1 TASTER DATA DOUBLE SAMPLES'!A18</f>
        <v>2</v>
      </c>
      <c r="B12" s="84">
        <f>IF('1 TASTER DATA DOUBLE SAMPLES'!B18="","",'1 TASTER DATA DOUBLE SAMPLES'!B18)</f>
        <v>43871</v>
      </c>
      <c r="C12" s="85" t="str">
        <f>IF('1 TASTER DATA DOUBLE SAMPLES'!C18="","",'1 TASTER DATA DOUBLE SAMPLES'!C18)</f>
        <v>SE-64=KZ7</v>
      </c>
      <c r="D12" s="83" t="str">
        <f>IF('1 TASTER DATA DOUBLE SAMPLES'!D18="","",'1 TASTER DATA DOUBLE SAMPLES'!D18)</f>
        <v>EVOO</v>
      </c>
      <c r="E12" s="39">
        <f>IF('1 TASTER DATA DOUBLE SAMPLES'!T18="","",'1 TASTER DATA DOUBLE SAMPLES'!T18)</f>
        <v>0.49000000000000027</v>
      </c>
      <c r="F12" s="86" t="str">
        <f>IF('1 TASTER DATA DOUBLE SAMPLES'!AA18="","",'1 TASTER DATA DOUBLE SAMPLES'!AA18)</f>
        <v/>
      </c>
      <c r="G12" s="87" t="str">
        <f>IF('1 TASTER DATA DOUBLE SAMPLES'!Z18="","",'1 TASTER DATA DOUBLE SAMPLES'!Z18)</f>
        <v/>
      </c>
      <c r="H12" s="47"/>
      <c r="I12" s="47"/>
      <c r="J12" s="30"/>
      <c r="U12" s="39">
        <f>U11</f>
        <v>1</v>
      </c>
      <c r="V12" s="40">
        <f>V11</f>
        <v>2</v>
      </c>
    </row>
    <row r="13" spans="1:22" ht="15" customHeight="1" x14ac:dyDescent="0.2">
      <c r="A13" s="83">
        <f>'1 TASTER DATA DOUBLE SAMPLES'!A19</f>
        <v>3</v>
      </c>
      <c r="B13" s="84">
        <f>IF('1 TASTER DATA DOUBLE SAMPLES'!B19="","",'1 TASTER DATA DOUBLE SAMPLES'!B19)</f>
        <v>43878</v>
      </c>
      <c r="C13" s="85" t="str">
        <f>IF('1 TASTER DATA DOUBLE SAMPLES'!C19="","",'1 TASTER DATA DOUBLE SAMPLES'!C19)</f>
        <v>SE-77=TA5</v>
      </c>
      <c r="D13" s="83" t="str">
        <f>IF('1 TASTER DATA DOUBLE SAMPLES'!D19="","",'1 TASTER DATA DOUBLE SAMPLES'!D19)</f>
        <v>VOO</v>
      </c>
      <c r="E13" s="39">
        <f>IF('1 TASTER DATA DOUBLE SAMPLES'!T19="","",'1 TASTER DATA DOUBLE SAMPLES'!T19)</f>
        <v>8.99999999999999E-2</v>
      </c>
      <c r="F13" s="86">
        <f>IF('1 TASTER DATA DOUBLE SAMPLES'!AA19="","",'1 TASTER DATA DOUBLE SAMPLES'!AA19)</f>
        <v>4.000000000000007E-2</v>
      </c>
      <c r="G13" s="87" t="str">
        <f>IF('1 TASTER DATA DOUBLE SAMPLES'!Z19="","",'1 TASTER DATA DOUBLE SAMPLES'!Z19)</f>
        <v>RANCID</v>
      </c>
      <c r="H13" s="47"/>
      <c r="I13" s="47"/>
      <c r="J13" s="30"/>
      <c r="U13" s="39">
        <f>U11</f>
        <v>1</v>
      </c>
      <c r="V13" s="40">
        <f t="shared" ref="V13:V52" si="1">V12</f>
        <v>2</v>
      </c>
    </row>
    <row r="14" spans="1:22" ht="15" customHeight="1" x14ac:dyDescent="0.2">
      <c r="A14" s="83">
        <f>'1 TASTER DATA DOUBLE SAMPLES'!A20</f>
        <v>4</v>
      </c>
      <c r="B14" s="84">
        <f>IF('1 TASTER DATA DOUBLE SAMPLES'!B20="","",'1 TASTER DATA DOUBLE SAMPLES'!B20)</f>
        <v>43889</v>
      </c>
      <c r="C14" s="85" t="str">
        <f>IF('1 TASTER DATA DOUBLE SAMPLES'!C20="","",'1 TASTER DATA DOUBLE SAMPLES'!C20)</f>
        <v>SE-98=TP3</v>
      </c>
      <c r="D14" s="83" t="str">
        <f>IF('1 TASTER DATA DOUBLE SAMPLES'!D20="","",'1 TASTER DATA DOUBLE SAMPLES'!D20)</f>
        <v>EVOO</v>
      </c>
      <c r="E14" s="39">
        <f>IF('1 TASTER DATA DOUBLE SAMPLES'!T20="","",'1 TASTER DATA DOUBLE SAMPLES'!T20)</f>
        <v>4.000000000000007E-2</v>
      </c>
      <c r="F14" s="86" t="str">
        <f>IF('1 TASTER DATA DOUBLE SAMPLES'!AA20="","",'1 TASTER DATA DOUBLE SAMPLES'!AA20)</f>
        <v/>
      </c>
      <c r="G14" s="87" t="str">
        <f>IF('1 TASTER DATA DOUBLE SAMPLES'!Z20="","",'1 TASTER DATA DOUBLE SAMPLES'!Z20)</f>
        <v/>
      </c>
      <c r="H14" s="47"/>
      <c r="I14" s="47"/>
      <c r="J14" s="30"/>
      <c r="U14" s="39">
        <f>U11</f>
        <v>1</v>
      </c>
      <c r="V14" s="40">
        <f t="shared" si="1"/>
        <v>2</v>
      </c>
    </row>
    <row r="15" spans="1:22" ht="15" customHeight="1" x14ac:dyDescent="0.2">
      <c r="A15" s="83">
        <f>'1 TASTER DATA DOUBLE SAMPLES'!A21</f>
        <v>5</v>
      </c>
      <c r="B15" s="84">
        <f>IF('1 TASTER DATA DOUBLE SAMPLES'!B21="","",'1 TASTER DATA DOUBLE SAMPLES'!B21)</f>
        <v>43894</v>
      </c>
      <c r="C15" s="85" t="str">
        <f>IF('1 TASTER DATA DOUBLE SAMPLES'!C21="","",'1 TASTER DATA DOUBLE SAMPLES'!C21)</f>
        <v>SE-88=HK3</v>
      </c>
      <c r="D15" s="83" t="str">
        <f>IF('1 TASTER DATA DOUBLE SAMPLES'!D21="","",'1 TASTER DATA DOUBLE SAMPLES'!D21)</f>
        <v>EVOO</v>
      </c>
      <c r="E15" s="39">
        <f>IF('1 TASTER DATA DOUBLE SAMPLES'!T21="","",'1 TASTER DATA DOUBLE SAMPLES'!T21)</f>
        <v>0.3599999999999996</v>
      </c>
      <c r="F15" s="86" t="str">
        <f>IF('1 TASTER DATA DOUBLE SAMPLES'!AA21="","",'1 TASTER DATA DOUBLE SAMPLES'!AA21)</f>
        <v/>
      </c>
      <c r="G15" s="87" t="str">
        <f>IF('1 TASTER DATA DOUBLE SAMPLES'!Z21="","",'1 TASTER DATA DOUBLE SAMPLES'!Z21)</f>
        <v/>
      </c>
      <c r="H15" s="47"/>
      <c r="I15" s="47"/>
      <c r="J15" s="30"/>
      <c r="U15" s="39">
        <f>U11</f>
        <v>1</v>
      </c>
      <c r="V15" s="40">
        <f t="shared" si="1"/>
        <v>2</v>
      </c>
    </row>
    <row r="16" spans="1:22" ht="15" customHeight="1" x14ac:dyDescent="0.2">
      <c r="A16" s="83">
        <f>'1 TASTER DATA DOUBLE SAMPLES'!A22</f>
        <v>6</v>
      </c>
      <c r="B16" s="84" t="str">
        <f>IF('1 TASTER DATA DOUBLE SAMPLES'!B22="","",'1 TASTER DATA DOUBLE SAMPLES'!B22)</f>
        <v/>
      </c>
      <c r="C16" s="85" t="str">
        <f>IF('1 TASTER DATA DOUBLE SAMPLES'!C22="","",'1 TASTER DATA DOUBLE SAMPLES'!C22)</f>
        <v/>
      </c>
      <c r="D16" s="83" t="str">
        <f>IF('1 TASTER DATA DOUBLE SAMPLES'!D22="","",'1 TASTER DATA DOUBLE SAMPLES'!D22)</f>
        <v/>
      </c>
      <c r="E16" s="39">
        <f>IF('1 TASTER DATA DOUBLE SAMPLES'!T22="","",'1 TASTER DATA DOUBLE SAMPLES'!T22)</f>
        <v>8.99999999999999E-2</v>
      </c>
      <c r="F16" s="86" t="str">
        <f>IF('1 TASTER DATA DOUBLE SAMPLES'!AA22="","",'1 TASTER DATA DOUBLE SAMPLES'!AA22)</f>
        <v/>
      </c>
      <c r="G16" s="87" t="str">
        <f>IF('1 TASTER DATA DOUBLE SAMPLES'!Z22="","",'1 TASTER DATA DOUBLE SAMPLES'!Z22)</f>
        <v/>
      </c>
      <c r="H16" s="47"/>
      <c r="I16" s="47"/>
      <c r="J16" s="30"/>
      <c r="U16" s="39">
        <f>U11</f>
        <v>1</v>
      </c>
      <c r="V16" s="40">
        <f t="shared" si="1"/>
        <v>2</v>
      </c>
    </row>
    <row r="17" spans="1:22" ht="15" customHeight="1" x14ac:dyDescent="0.2">
      <c r="A17" s="83">
        <f>'1 TASTER DATA DOUBLE SAMPLES'!A23</f>
        <v>7</v>
      </c>
      <c r="B17" s="84" t="str">
        <f>IF('1 TASTER DATA DOUBLE SAMPLES'!B23="","",'1 TASTER DATA DOUBLE SAMPLES'!B23)</f>
        <v/>
      </c>
      <c r="C17" s="85" t="str">
        <f>IF('1 TASTER DATA DOUBLE SAMPLES'!C23="","",'1 TASTER DATA DOUBLE SAMPLES'!C23)</f>
        <v/>
      </c>
      <c r="D17" s="83" t="str">
        <f>IF('1 TASTER DATA DOUBLE SAMPLES'!D23="","",'1 TASTER DATA DOUBLE SAMPLES'!D23)</f>
        <v/>
      </c>
      <c r="E17" s="39" t="str">
        <f>IF('1 TASTER DATA DOUBLE SAMPLES'!T23="","",'1 TASTER DATA DOUBLE SAMPLES'!T23)</f>
        <v/>
      </c>
      <c r="F17" s="86" t="str">
        <f>IF('1 TASTER DATA DOUBLE SAMPLES'!AA23="","",'1 TASTER DATA DOUBLE SAMPLES'!AA23)</f>
        <v/>
      </c>
      <c r="G17" s="87" t="str">
        <f>IF('1 TASTER DATA DOUBLE SAMPLES'!Z23="","",'1 TASTER DATA DOUBLE SAMPLES'!Z23)</f>
        <v/>
      </c>
      <c r="H17" s="47"/>
      <c r="I17" s="47"/>
      <c r="J17" s="30"/>
      <c r="U17" s="39">
        <f>U11</f>
        <v>1</v>
      </c>
      <c r="V17" s="40">
        <f t="shared" si="1"/>
        <v>2</v>
      </c>
    </row>
    <row r="18" spans="1:22" ht="15" customHeight="1" x14ac:dyDescent="0.2">
      <c r="A18" s="83">
        <f>'1 TASTER DATA DOUBLE SAMPLES'!A24</f>
        <v>8</v>
      </c>
      <c r="B18" s="84" t="str">
        <f>IF('1 TASTER DATA DOUBLE SAMPLES'!B24="","",'1 TASTER DATA DOUBLE SAMPLES'!B24)</f>
        <v/>
      </c>
      <c r="C18" s="85" t="str">
        <f>IF('1 TASTER DATA DOUBLE SAMPLES'!C24="","",'1 TASTER DATA DOUBLE SAMPLES'!C24)</f>
        <v/>
      </c>
      <c r="D18" s="83" t="str">
        <f>IF('1 TASTER DATA DOUBLE SAMPLES'!D24="","",'1 TASTER DATA DOUBLE SAMPLES'!D24)</f>
        <v/>
      </c>
      <c r="E18" s="39" t="str">
        <f>IF('1 TASTER DATA DOUBLE SAMPLES'!T24="","",'1 TASTER DATA DOUBLE SAMPLES'!T24)</f>
        <v/>
      </c>
      <c r="F18" s="86" t="str">
        <f>IF('1 TASTER DATA DOUBLE SAMPLES'!AA24="","",'1 TASTER DATA DOUBLE SAMPLES'!AA24)</f>
        <v/>
      </c>
      <c r="G18" s="87" t="str">
        <f>IF('1 TASTER DATA DOUBLE SAMPLES'!Z24="","",'1 TASTER DATA DOUBLE SAMPLES'!Z24)</f>
        <v/>
      </c>
      <c r="H18" s="47"/>
      <c r="I18" s="47"/>
      <c r="J18" s="30"/>
      <c r="U18" s="39">
        <f>U11</f>
        <v>1</v>
      </c>
      <c r="V18" s="40">
        <f t="shared" si="1"/>
        <v>2</v>
      </c>
    </row>
    <row r="19" spans="1:22" ht="15" customHeight="1" x14ac:dyDescent="0.2">
      <c r="A19" s="83">
        <f>'1 TASTER DATA DOUBLE SAMPLES'!A25</f>
        <v>9</v>
      </c>
      <c r="B19" s="84" t="str">
        <f>IF('1 TASTER DATA DOUBLE SAMPLES'!B25="","",'1 TASTER DATA DOUBLE SAMPLES'!B25)</f>
        <v/>
      </c>
      <c r="C19" s="85" t="str">
        <f>IF('1 TASTER DATA DOUBLE SAMPLES'!C25="","",'1 TASTER DATA DOUBLE SAMPLES'!C25)</f>
        <v/>
      </c>
      <c r="D19" s="83" t="str">
        <f>IF('1 TASTER DATA DOUBLE SAMPLES'!D25="","",'1 TASTER DATA DOUBLE SAMPLES'!D25)</f>
        <v/>
      </c>
      <c r="E19" s="39" t="str">
        <f>IF('1 TASTER DATA DOUBLE SAMPLES'!T25="","",'1 TASTER DATA DOUBLE SAMPLES'!T25)</f>
        <v/>
      </c>
      <c r="F19" s="86" t="str">
        <f>IF('1 TASTER DATA DOUBLE SAMPLES'!AA25="","",'1 TASTER DATA DOUBLE SAMPLES'!AA25)</f>
        <v/>
      </c>
      <c r="G19" s="87" t="str">
        <f>IF('1 TASTER DATA DOUBLE SAMPLES'!Z25="","",'1 TASTER DATA DOUBLE SAMPLES'!Z25)</f>
        <v/>
      </c>
      <c r="H19" s="47"/>
      <c r="I19" s="47"/>
      <c r="J19" s="30"/>
      <c r="U19" s="39">
        <f>U11</f>
        <v>1</v>
      </c>
      <c r="V19" s="40">
        <f t="shared" si="1"/>
        <v>2</v>
      </c>
    </row>
    <row r="20" spans="1:22" ht="15" customHeight="1" x14ac:dyDescent="0.2">
      <c r="A20" s="83">
        <f>'1 TASTER DATA DOUBLE SAMPLES'!A26</f>
        <v>10</v>
      </c>
      <c r="B20" s="84" t="str">
        <f>IF('1 TASTER DATA DOUBLE SAMPLES'!B26="","",'1 TASTER DATA DOUBLE SAMPLES'!B26)</f>
        <v/>
      </c>
      <c r="C20" s="85" t="str">
        <f>IF('1 TASTER DATA DOUBLE SAMPLES'!C26="","",'1 TASTER DATA DOUBLE SAMPLES'!C26)</f>
        <v/>
      </c>
      <c r="D20" s="83" t="str">
        <f>IF('1 TASTER DATA DOUBLE SAMPLES'!D26="","",'1 TASTER DATA DOUBLE SAMPLES'!D26)</f>
        <v/>
      </c>
      <c r="E20" s="39" t="str">
        <f>IF('1 TASTER DATA DOUBLE SAMPLES'!T26="","",'1 TASTER DATA DOUBLE SAMPLES'!T26)</f>
        <v/>
      </c>
      <c r="F20" s="86" t="str">
        <f>IF('1 TASTER DATA DOUBLE SAMPLES'!AA26="","",'1 TASTER DATA DOUBLE SAMPLES'!AA26)</f>
        <v/>
      </c>
      <c r="G20" s="87" t="str">
        <f>IF('1 TASTER DATA DOUBLE SAMPLES'!Z26="","",'1 TASTER DATA DOUBLE SAMPLES'!Z26)</f>
        <v/>
      </c>
      <c r="H20" s="47"/>
      <c r="I20" s="47"/>
      <c r="J20" s="30"/>
      <c r="U20" s="39">
        <f>U11</f>
        <v>1</v>
      </c>
      <c r="V20" s="40">
        <f t="shared" si="1"/>
        <v>2</v>
      </c>
    </row>
    <row r="21" spans="1:22" ht="15" customHeight="1" x14ac:dyDescent="0.2">
      <c r="A21" s="83">
        <f>'1 TASTER DATA DOUBLE SAMPLES'!A27</f>
        <v>11</v>
      </c>
      <c r="B21" s="84" t="str">
        <f>IF('1 TASTER DATA DOUBLE SAMPLES'!B27="","",'1 TASTER DATA DOUBLE SAMPLES'!B27)</f>
        <v/>
      </c>
      <c r="C21" s="85" t="str">
        <f>IF('1 TASTER DATA DOUBLE SAMPLES'!C27="","",'1 TASTER DATA DOUBLE SAMPLES'!C27)</f>
        <v/>
      </c>
      <c r="D21" s="83" t="str">
        <f>IF('1 TASTER DATA DOUBLE SAMPLES'!D27="","",'1 TASTER DATA DOUBLE SAMPLES'!D27)</f>
        <v/>
      </c>
      <c r="E21" s="39" t="str">
        <f>IF('1 TASTER DATA DOUBLE SAMPLES'!T27="","",'1 TASTER DATA DOUBLE SAMPLES'!T27)</f>
        <v/>
      </c>
      <c r="F21" s="86" t="str">
        <f>IF('1 TASTER DATA DOUBLE SAMPLES'!AA27="","",'1 TASTER DATA DOUBLE SAMPLES'!AA27)</f>
        <v/>
      </c>
      <c r="G21" s="87" t="str">
        <f>IF('1 TASTER DATA DOUBLE SAMPLES'!Z27="","",'1 TASTER DATA DOUBLE SAMPLES'!Z27)</f>
        <v/>
      </c>
      <c r="H21" s="47"/>
      <c r="I21" s="47"/>
      <c r="J21" s="30"/>
      <c r="U21" s="39">
        <f>U11</f>
        <v>1</v>
      </c>
      <c r="V21" s="40">
        <f t="shared" si="1"/>
        <v>2</v>
      </c>
    </row>
    <row r="22" spans="1:22" ht="15" customHeight="1" x14ac:dyDescent="0.2">
      <c r="A22" s="83">
        <f>'1 TASTER DATA DOUBLE SAMPLES'!A28</f>
        <v>12</v>
      </c>
      <c r="B22" s="84" t="str">
        <f>IF('1 TASTER DATA DOUBLE SAMPLES'!B28="","",'1 TASTER DATA DOUBLE SAMPLES'!B28)</f>
        <v/>
      </c>
      <c r="C22" s="85" t="str">
        <f>IF('1 TASTER DATA DOUBLE SAMPLES'!C28="","",'1 TASTER DATA DOUBLE SAMPLES'!C28)</f>
        <v/>
      </c>
      <c r="D22" s="83" t="str">
        <f>IF('1 TASTER DATA DOUBLE SAMPLES'!D28="","",'1 TASTER DATA DOUBLE SAMPLES'!D28)</f>
        <v/>
      </c>
      <c r="E22" s="39" t="str">
        <f>IF('1 TASTER DATA DOUBLE SAMPLES'!T28="","",'1 TASTER DATA DOUBLE SAMPLES'!T28)</f>
        <v/>
      </c>
      <c r="F22" s="86" t="str">
        <f>IF('1 TASTER DATA DOUBLE SAMPLES'!AA28="","",'1 TASTER DATA DOUBLE SAMPLES'!AA28)</f>
        <v/>
      </c>
      <c r="G22" s="87" t="str">
        <f>IF('1 TASTER DATA DOUBLE SAMPLES'!Z28="","",'1 TASTER DATA DOUBLE SAMPLES'!Z28)</f>
        <v/>
      </c>
      <c r="H22" s="47"/>
      <c r="I22" s="47"/>
      <c r="J22" s="30"/>
      <c r="U22" s="39">
        <f>U11</f>
        <v>1</v>
      </c>
      <c r="V22" s="40">
        <f t="shared" si="1"/>
        <v>2</v>
      </c>
    </row>
    <row r="23" spans="1:22" ht="15" customHeight="1" x14ac:dyDescent="0.2">
      <c r="A23" s="83">
        <f>'1 TASTER DATA DOUBLE SAMPLES'!A29</f>
        <v>13</v>
      </c>
      <c r="B23" s="84" t="str">
        <f>IF('1 TASTER DATA DOUBLE SAMPLES'!B29="","",'1 TASTER DATA DOUBLE SAMPLES'!B29)</f>
        <v/>
      </c>
      <c r="C23" s="85" t="str">
        <f>IF('1 TASTER DATA DOUBLE SAMPLES'!C29="","",'1 TASTER DATA DOUBLE SAMPLES'!C29)</f>
        <v/>
      </c>
      <c r="D23" s="83" t="str">
        <f>IF('1 TASTER DATA DOUBLE SAMPLES'!D29="","",'1 TASTER DATA DOUBLE SAMPLES'!D29)</f>
        <v/>
      </c>
      <c r="E23" s="39" t="str">
        <f>IF('1 TASTER DATA DOUBLE SAMPLES'!T29="","",'1 TASTER DATA DOUBLE SAMPLES'!T29)</f>
        <v/>
      </c>
      <c r="F23" s="86" t="str">
        <f>IF('1 TASTER DATA DOUBLE SAMPLES'!AA29="","",'1 TASTER DATA DOUBLE SAMPLES'!AA29)</f>
        <v/>
      </c>
      <c r="G23" s="87" t="str">
        <f>IF('1 TASTER DATA DOUBLE SAMPLES'!Z29="","",'1 TASTER DATA DOUBLE SAMPLES'!Z29)</f>
        <v/>
      </c>
      <c r="H23" s="47"/>
      <c r="I23" s="47"/>
      <c r="J23" s="30"/>
      <c r="U23" s="39">
        <f>U11</f>
        <v>1</v>
      </c>
      <c r="V23" s="40">
        <f t="shared" si="1"/>
        <v>2</v>
      </c>
    </row>
    <row r="24" spans="1:22" ht="15" customHeight="1" x14ac:dyDescent="0.2">
      <c r="A24" s="83">
        <f>'1 TASTER DATA DOUBLE SAMPLES'!A30</f>
        <v>14</v>
      </c>
      <c r="B24" s="84" t="str">
        <f>IF('1 TASTER DATA DOUBLE SAMPLES'!B30="","",'1 TASTER DATA DOUBLE SAMPLES'!B30)</f>
        <v/>
      </c>
      <c r="C24" s="85" t="str">
        <f>IF('1 TASTER DATA DOUBLE SAMPLES'!C30="","",'1 TASTER DATA DOUBLE SAMPLES'!C30)</f>
        <v/>
      </c>
      <c r="D24" s="83" t="str">
        <f>IF('1 TASTER DATA DOUBLE SAMPLES'!D30="","",'1 TASTER DATA DOUBLE SAMPLES'!D30)</f>
        <v/>
      </c>
      <c r="E24" s="39" t="str">
        <f>IF('1 TASTER DATA DOUBLE SAMPLES'!T30="","",'1 TASTER DATA DOUBLE SAMPLES'!T30)</f>
        <v/>
      </c>
      <c r="F24" s="86" t="str">
        <f>IF('1 TASTER DATA DOUBLE SAMPLES'!AA30="","",'1 TASTER DATA DOUBLE SAMPLES'!AA30)</f>
        <v/>
      </c>
      <c r="G24" s="87" t="str">
        <f>IF('1 TASTER DATA DOUBLE SAMPLES'!Z30="","",'1 TASTER DATA DOUBLE SAMPLES'!Z30)</f>
        <v/>
      </c>
      <c r="H24" s="47"/>
      <c r="I24" s="47"/>
      <c r="J24" s="30"/>
      <c r="U24" s="39">
        <f>U11</f>
        <v>1</v>
      </c>
      <c r="V24" s="40">
        <f t="shared" si="1"/>
        <v>2</v>
      </c>
    </row>
    <row r="25" spans="1:22" ht="15" customHeight="1" x14ac:dyDescent="0.2">
      <c r="A25" s="83">
        <f>'1 TASTER DATA DOUBLE SAMPLES'!A31</f>
        <v>15</v>
      </c>
      <c r="B25" s="84" t="str">
        <f>IF('1 TASTER DATA DOUBLE SAMPLES'!B31="","",'1 TASTER DATA DOUBLE SAMPLES'!B31)</f>
        <v/>
      </c>
      <c r="C25" s="85" t="str">
        <f>IF('1 TASTER DATA DOUBLE SAMPLES'!C31="","",'1 TASTER DATA DOUBLE SAMPLES'!C31)</f>
        <v/>
      </c>
      <c r="D25" s="83" t="str">
        <f>IF('1 TASTER DATA DOUBLE SAMPLES'!D31="","",'1 TASTER DATA DOUBLE SAMPLES'!D31)</f>
        <v/>
      </c>
      <c r="E25" s="39" t="str">
        <f>IF('1 TASTER DATA DOUBLE SAMPLES'!T31="","",'1 TASTER DATA DOUBLE SAMPLES'!T31)</f>
        <v/>
      </c>
      <c r="F25" s="86" t="str">
        <f>IF('1 TASTER DATA DOUBLE SAMPLES'!AA31="","",'1 TASTER DATA DOUBLE SAMPLES'!AA31)</f>
        <v/>
      </c>
      <c r="G25" s="87" t="str">
        <f>IF('1 TASTER DATA DOUBLE SAMPLES'!Z31="","",'1 TASTER DATA DOUBLE SAMPLES'!Z31)</f>
        <v/>
      </c>
      <c r="H25" s="47"/>
      <c r="I25" s="47"/>
      <c r="J25" s="30"/>
      <c r="U25" s="39">
        <f>U11</f>
        <v>1</v>
      </c>
      <c r="V25" s="40">
        <f t="shared" si="1"/>
        <v>2</v>
      </c>
    </row>
    <row r="26" spans="1:22" ht="15" customHeight="1" x14ac:dyDescent="0.2">
      <c r="A26" s="83">
        <f>'1 TASTER DATA DOUBLE SAMPLES'!A32</f>
        <v>16</v>
      </c>
      <c r="B26" s="84" t="str">
        <f>IF('1 TASTER DATA DOUBLE SAMPLES'!B32="","",'1 TASTER DATA DOUBLE SAMPLES'!B32)</f>
        <v/>
      </c>
      <c r="C26" s="85" t="str">
        <f>IF('1 TASTER DATA DOUBLE SAMPLES'!C32="","",'1 TASTER DATA DOUBLE SAMPLES'!C32)</f>
        <v/>
      </c>
      <c r="D26" s="83" t="str">
        <f>IF('1 TASTER DATA DOUBLE SAMPLES'!D32="","",'1 TASTER DATA DOUBLE SAMPLES'!D32)</f>
        <v/>
      </c>
      <c r="E26" s="39" t="str">
        <f>IF('1 TASTER DATA DOUBLE SAMPLES'!T32="","",'1 TASTER DATA DOUBLE SAMPLES'!T32)</f>
        <v/>
      </c>
      <c r="F26" s="86" t="str">
        <f>IF('1 TASTER DATA DOUBLE SAMPLES'!AA32="","",'1 TASTER DATA DOUBLE SAMPLES'!AA32)</f>
        <v/>
      </c>
      <c r="G26" s="87" t="str">
        <f>IF('1 TASTER DATA DOUBLE SAMPLES'!Z32="","",'1 TASTER DATA DOUBLE SAMPLES'!Z32)</f>
        <v/>
      </c>
      <c r="H26" s="47"/>
      <c r="I26" s="47"/>
      <c r="J26" s="30"/>
      <c r="U26" s="39">
        <f>U11</f>
        <v>1</v>
      </c>
      <c r="V26" s="40">
        <f t="shared" si="1"/>
        <v>2</v>
      </c>
    </row>
    <row r="27" spans="1:22" ht="15" customHeight="1" x14ac:dyDescent="0.2">
      <c r="A27" s="83">
        <f>'1 TASTER DATA DOUBLE SAMPLES'!A33</f>
        <v>17</v>
      </c>
      <c r="B27" s="84" t="str">
        <f>IF('1 TASTER DATA DOUBLE SAMPLES'!B33="","",'1 TASTER DATA DOUBLE SAMPLES'!B33)</f>
        <v/>
      </c>
      <c r="C27" s="85" t="str">
        <f>IF('1 TASTER DATA DOUBLE SAMPLES'!C33="","",'1 TASTER DATA DOUBLE SAMPLES'!C33)</f>
        <v/>
      </c>
      <c r="D27" s="83" t="str">
        <f>IF('1 TASTER DATA DOUBLE SAMPLES'!D33="","",'1 TASTER DATA DOUBLE SAMPLES'!D33)</f>
        <v/>
      </c>
      <c r="E27" s="39" t="str">
        <f>IF('1 TASTER DATA DOUBLE SAMPLES'!T33="","",'1 TASTER DATA DOUBLE SAMPLES'!T33)</f>
        <v/>
      </c>
      <c r="F27" s="86" t="str">
        <f>IF('1 TASTER DATA DOUBLE SAMPLES'!AA33="","",'1 TASTER DATA DOUBLE SAMPLES'!AA33)</f>
        <v/>
      </c>
      <c r="G27" s="87" t="str">
        <f>IF('1 TASTER DATA DOUBLE SAMPLES'!Z33="","",'1 TASTER DATA DOUBLE SAMPLES'!Z33)</f>
        <v/>
      </c>
      <c r="H27" s="47"/>
      <c r="I27" s="47"/>
      <c r="J27" s="30"/>
      <c r="U27" s="39">
        <f>U11</f>
        <v>1</v>
      </c>
      <c r="V27" s="40">
        <f t="shared" si="1"/>
        <v>2</v>
      </c>
    </row>
    <row r="28" spans="1:22" ht="15" customHeight="1" x14ac:dyDescent="0.2">
      <c r="A28" s="83">
        <f>'1 TASTER DATA DOUBLE SAMPLES'!A34</f>
        <v>18</v>
      </c>
      <c r="B28" s="84" t="str">
        <f>IF('1 TASTER DATA DOUBLE SAMPLES'!B34="","",'1 TASTER DATA DOUBLE SAMPLES'!B34)</f>
        <v/>
      </c>
      <c r="C28" s="85" t="str">
        <f>IF('1 TASTER DATA DOUBLE SAMPLES'!C34="","",'1 TASTER DATA DOUBLE SAMPLES'!C34)</f>
        <v/>
      </c>
      <c r="D28" s="83" t="str">
        <f>IF('1 TASTER DATA DOUBLE SAMPLES'!D34="","",'1 TASTER DATA DOUBLE SAMPLES'!D34)</f>
        <v/>
      </c>
      <c r="E28" s="39" t="str">
        <f>IF('1 TASTER DATA DOUBLE SAMPLES'!T34="","",'1 TASTER DATA DOUBLE SAMPLES'!T34)</f>
        <v/>
      </c>
      <c r="F28" s="86" t="str">
        <f>IF('1 TASTER DATA DOUBLE SAMPLES'!AA34="","",'1 TASTER DATA DOUBLE SAMPLES'!AA34)</f>
        <v/>
      </c>
      <c r="G28" s="87" t="str">
        <f>IF('1 TASTER DATA DOUBLE SAMPLES'!Z34="","",'1 TASTER DATA DOUBLE SAMPLES'!Z34)</f>
        <v/>
      </c>
      <c r="H28" s="47"/>
      <c r="I28" s="47"/>
      <c r="J28" s="30"/>
      <c r="U28" s="39">
        <f>U11</f>
        <v>1</v>
      </c>
      <c r="V28" s="40">
        <f t="shared" si="1"/>
        <v>2</v>
      </c>
    </row>
    <row r="29" spans="1:22" ht="15" customHeight="1" x14ac:dyDescent="0.2">
      <c r="A29" s="83">
        <f>'1 TASTER DATA DOUBLE SAMPLES'!A35</f>
        <v>19</v>
      </c>
      <c r="B29" s="84" t="str">
        <f>IF('1 TASTER DATA DOUBLE SAMPLES'!B35="","",'1 TASTER DATA DOUBLE SAMPLES'!B35)</f>
        <v/>
      </c>
      <c r="C29" s="85" t="str">
        <f>IF('1 TASTER DATA DOUBLE SAMPLES'!C35="","",'1 TASTER DATA DOUBLE SAMPLES'!C35)</f>
        <v/>
      </c>
      <c r="D29" s="83" t="str">
        <f>IF('1 TASTER DATA DOUBLE SAMPLES'!D35="","",'1 TASTER DATA DOUBLE SAMPLES'!D35)</f>
        <v/>
      </c>
      <c r="E29" s="39" t="str">
        <f>IF('1 TASTER DATA DOUBLE SAMPLES'!T35="","",'1 TASTER DATA DOUBLE SAMPLES'!T35)</f>
        <v/>
      </c>
      <c r="F29" s="86" t="str">
        <f>IF('1 TASTER DATA DOUBLE SAMPLES'!AA35="","",'1 TASTER DATA DOUBLE SAMPLES'!AA35)</f>
        <v/>
      </c>
      <c r="G29" s="87" t="str">
        <f>IF('1 TASTER DATA DOUBLE SAMPLES'!Z35="","",'1 TASTER DATA DOUBLE SAMPLES'!Z35)</f>
        <v/>
      </c>
      <c r="H29" s="47"/>
      <c r="I29" s="47"/>
      <c r="J29" s="30"/>
      <c r="U29" s="39">
        <f>U11</f>
        <v>1</v>
      </c>
      <c r="V29" s="40">
        <f t="shared" si="1"/>
        <v>2</v>
      </c>
    </row>
    <row r="30" spans="1:22" ht="15" customHeight="1" x14ac:dyDescent="0.2">
      <c r="A30" s="83">
        <f>'1 TASTER DATA DOUBLE SAMPLES'!A36</f>
        <v>20</v>
      </c>
      <c r="B30" s="84" t="str">
        <f>IF('1 TASTER DATA DOUBLE SAMPLES'!B36="","",'1 TASTER DATA DOUBLE SAMPLES'!B36)</f>
        <v/>
      </c>
      <c r="C30" s="85" t="str">
        <f>IF('1 TASTER DATA DOUBLE SAMPLES'!C36="","",'1 TASTER DATA DOUBLE SAMPLES'!C36)</f>
        <v/>
      </c>
      <c r="D30" s="83" t="str">
        <f>IF('1 TASTER DATA DOUBLE SAMPLES'!D36="","",'1 TASTER DATA DOUBLE SAMPLES'!D36)</f>
        <v/>
      </c>
      <c r="E30" s="39" t="str">
        <f>IF('1 TASTER DATA DOUBLE SAMPLES'!T36="","",'1 TASTER DATA DOUBLE SAMPLES'!T36)</f>
        <v/>
      </c>
      <c r="F30" s="86" t="str">
        <f>IF('1 TASTER DATA DOUBLE SAMPLES'!AA36="","",'1 TASTER DATA DOUBLE SAMPLES'!AA36)</f>
        <v/>
      </c>
      <c r="G30" s="87" t="str">
        <f>IF('1 TASTER DATA DOUBLE SAMPLES'!Z36="","",'1 TASTER DATA DOUBLE SAMPLES'!Z36)</f>
        <v/>
      </c>
      <c r="H30" s="47"/>
      <c r="I30" s="47"/>
      <c r="J30" s="30"/>
      <c r="U30" s="39">
        <f>U11</f>
        <v>1</v>
      </c>
      <c r="V30" s="40">
        <f t="shared" si="1"/>
        <v>2</v>
      </c>
    </row>
    <row r="31" spans="1:22" ht="15" customHeight="1" x14ac:dyDescent="0.2">
      <c r="A31" s="83">
        <f>'1 TASTER DATA DOUBLE SAMPLES'!A37</f>
        <v>21</v>
      </c>
      <c r="B31" s="84" t="str">
        <f>IF('1 TASTER DATA DOUBLE SAMPLES'!B37="","",'1 TASTER DATA DOUBLE SAMPLES'!B37)</f>
        <v/>
      </c>
      <c r="C31" s="85" t="str">
        <f>IF('1 TASTER DATA DOUBLE SAMPLES'!C37="","",'1 TASTER DATA DOUBLE SAMPLES'!C37)</f>
        <v/>
      </c>
      <c r="D31" s="83" t="str">
        <f>IF('1 TASTER DATA DOUBLE SAMPLES'!D37="","",'1 TASTER DATA DOUBLE SAMPLES'!D37)</f>
        <v/>
      </c>
      <c r="E31" s="39" t="str">
        <f>IF('1 TASTER DATA DOUBLE SAMPLES'!T37="","",'1 TASTER DATA DOUBLE SAMPLES'!T37)</f>
        <v/>
      </c>
      <c r="F31" s="86" t="str">
        <f>IF('1 TASTER DATA DOUBLE SAMPLES'!AA37="","",'1 TASTER DATA DOUBLE SAMPLES'!AA37)</f>
        <v/>
      </c>
      <c r="G31" s="87" t="str">
        <f>IF('1 TASTER DATA DOUBLE SAMPLES'!Z37="","",'1 TASTER DATA DOUBLE SAMPLES'!Z37)</f>
        <v/>
      </c>
      <c r="H31" s="47"/>
      <c r="I31" s="47"/>
      <c r="J31" s="30"/>
      <c r="U31" s="39">
        <f>U11</f>
        <v>1</v>
      </c>
      <c r="V31" s="40">
        <f t="shared" si="1"/>
        <v>2</v>
      </c>
    </row>
    <row r="32" spans="1:22" ht="15" customHeight="1" x14ac:dyDescent="0.2">
      <c r="A32" s="83">
        <f>'1 TASTER DATA DOUBLE SAMPLES'!A38</f>
        <v>22</v>
      </c>
      <c r="B32" s="84" t="str">
        <f>IF('1 TASTER DATA DOUBLE SAMPLES'!B38="","",'1 TASTER DATA DOUBLE SAMPLES'!B38)</f>
        <v/>
      </c>
      <c r="C32" s="85" t="str">
        <f>IF('1 TASTER DATA DOUBLE SAMPLES'!C38="","",'1 TASTER DATA DOUBLE SAMPLES'!C38)</f>
        <v/>
      </c>
      <c r="D32" s="83" t="str">
        <f>IF('1 TASTER DATA DOUBLE SAMPLES'!D38="","",'1 TASTER DATA DOUBLE SAMPLES'!D38)</f>
        <v/>
      </c>
      <c r="E32" s="39" t="str">
        <f>IF('1 TASTER DATA DOUBLE SAMPLES'!T38="","",'1 TASTER DATA DOUBLE SAMPLES'!T38)</f>
        <v/>
      </c>
      <c r="F32" s="86" t="str">
        <f>IF('1 TASTER DATA DOUBLE SAMPLES'!AA38="","",'1 TASTER DATA DOUBLE SAMPLES'!AA38)</f>
        <v/>
      </c>
      <c r="G32" s="87" t="str">
        <f>IF('1 TASTER DATA DOUBLE SAMPLES'!Z38="","",'1 TASTER DATA DOUBLE SAMPLES'!Z38)</f>
        <v/>
      </c>
      <c r="H32" s="47"/>
      <c r="I32" s="47"/>
      <c r="J32" s="30"/>
      <c r="U32" s="39">
        <f>U11</f>
        <v>1</v>
      </c>
      <c r="V32" s="40">
        <f t="shared" si="1"/>
        <v>2</v>
      </c>
    </row>
    <row r="33" spans="1:22" ht="15" customHeight="1" x14ac:dyDescent="0.2">
      <c r="A33" s="83">
        <f>'1 TASTER DATA DOUBLE SAMPLES'!A39</f>
        <v>23</v>
      </c>
      <c r="B33" s="84" t="str">
        <f>IF('1 TASTER DATA DOUBLE SAMPLES'!B39="","",'1 TASTER DATA DOUBLE SAMPLES'!B39)</f>
        <v/>
      </c>
      <c r="C33" s="85" t="str">
        <f>IF('1 TASTER DATA DOUBLE SAMPLES'!C39="","",'1 TASTER DATA DOUBLE SAMPLES'!C39)</f>
        <v/>
      </c>
      <c r="D33" s="83" t="str">
        <f>IF('1 TASTER DATA DOUBLE SAMPLES'!D39="","",'1 TASTER DATA DOUBLE SAMPLES'!D39)</f>
        <v/>
      </c>
      <c r="E33" s="39" t="str">
        <f>IF('1 TASTER DATA DOUBLE SAMPLES'!T39="","",'1 TASTER DATA DOUBLE SAMPLES'!T39)</f>
        <v/>
      </c>
      <c r="F33" s="86" t="str">
        <f>IF('1 TASTER DATA DOUBLE SAMPLES'!AA39="","",'1 TASTER DATA DOUBLE SAMPLES'!AA39)</f>
        <v/>
      </c>
      <c r="G33" s="87" t="str">
        <f>IF('1 TASTER DATA DOUBLE SAMPLES'!Z39="","",'1 TASTER DATA DOUBLE SAMPLES'!Z39)</f>
        <v/>
      </c>
      <c r="H33" s="47"/>
      <c r="I33" s="47"/>
      <c r="J33" s="30"/>
      <c r="U33" s="39">
        <f>U11</f>
        <v>1</v>
      </c>
      <c r="V33" s="40">
        <f t="shared" si="1"/>
        <v>2</v>
      </c>
    </row>
    <row r="34" spans="1:22" ht="15" customHeight="1" x14ac:dyDescent="0.2">
      <c r="A34" s="83">
        <f>'1 TASTER DATA DOUBLE SAMPLES'!A40</f>
        <v>24</v>
      </c>
      <c r="B34" s="84" t="str">
        <f>IF('1 TASTER DATA DOUBLE SAMPLES'!B40="","",'1 TASTER DATA DOUBLE SAMPLES'!B40)</f>
        <v/>
      </c>
      <c r="C34" s="85" t="str">
        <f>IF('1 TASTER DATA DOUBLE SAMPLES'!C40="","",'1 TASTER DATA DOUBLE SAMPLES'!C40)</f>
        <v/>
      </c>
      <c r="D34" s="83" t="str">
        <f>IF('1 TASTER DATA DOUBLE SAMPLES'!D40="","",'1 TASTER DATA DOUBLE SAMPLES'!D40)</f>
        <v/>
      </c>
      <c r="E34" s="39" t="str">
        <f>IF('1 TASTER DATA DOUBLE SAMPLES'!T40="","",'1 TASTER DATA DOUBLE SAMPLES'!T40)</f>
        <v/>
      </c>
      <c r="F34" s="86" t="str">
        <f>IF('1 TASTER DATA DOUBLE SAMPLES'!AA40="","",'1 TASTER DATA DOUBLE SAMPLES'!AA40)</f>
        <v/>
      </c>
      <c r="G34" s="87" t="str">
        <f>IF('1 TASTER DATA DOUBLE SAMPLES'!Z40="","",'1 TASTER DATA DOUBLE SAMPLES'!Z40)</f>
        <v/>
      </c>
      <c r="H34" s="47"/>
      <c r="I34" s="47"/>
      <c r="J34" s="30"/>
      <c r="K34" s="35"/>
      <c r="L34" s="35"/>
      <c r="M34" s="35"/>
      <c r="N34" s="35"/>
      <c r="O34" s="35"/>
      <c r="P34" s="35"/>
      <c r="Q34" s="35"/>
      <c r="R34" s="35"/>
      <c r="S34" s="35"/>
      <c r="U34" s="39">
        <f>U11</f>
        <v>1</v>
      </c>
      <c r="V34" s="40">
        <f t="shared" si="1"/>
        <v>2</v>
      </c>
    </row>
    <row r="35" spans="1:22" ht="15" customHeight="1" x14ac:dyDescent="0.2">
      <c r="A35" s="83">
        <f>'1 TASTER DATA DOUBLE SAMPLES'!A41</f>
        <v>25</v>
      </c>
      <c r="B35" s="84" t="str">
        <f>IF('1 TASTER DATA DOUBLE SAMPLES'!B41="","",'1 TASTER DATA DOUBLE SAMPLES'!B41)</f>
        <v/>
      </c>
      <c r="C35" s="85" t="str">
        <f>IF('1 TASTER DATA DOUBLE SAMPLES'!C41="","",'1 TASTER DATA DOUBLE SAMPLES'!C41)</f>
        <v/>
      </c>
      <c r="D35" s="83" t="str">
        <f>IF('1 TASTER DATA DOUBLE SAMPLES'!D41="","",'1 TASTER DATA DOUBLE SAMPLES'!D41)</f>
        <v/>
      </c>
      <c r="E35" s="39" t="str">
        <f>IF('1 TASTER DATA DOUBLE SAMPLES'!T41="","",'1 TASTER DATA DOUBLE SAMPLES'!T41)</f>
        <v/>
      </c>
      <c r="F35" s="86" t="str">
        <f>IF('1 TASTER DATA DOUBLE SAMPLES'!AA41="","",'1 TASTER DATA DOUBLE SAMPLES'!AA41)</f>
        <v/>
      </c>
      <c r="G35" s="87" t="str">
        <f>IF('1 TASTER DATA DOUBLE SAMPLES'!Z41="","",'1 TASTER DATA DOUBLE SAMPLES'!Z41)</f>
        <v/>
      </c>
      <c r="H35" s="47"/>
      <c r="I35" s="47"/>
      <c r="J35" s="30"/>
      <c r="U35" s="39">
        <f>U34</f>
        <v>1</v>
      </c>
      <c r="V35" s="40">
        <f t="shared" si="1"/>
        <v>2</v>
      </c>
    </row>
    <row r="36" spans="1:22" ht="15" customHeight="1" x14ac:dyDescent="0.2">
      <c r="A36" s="83">
        <f>'1 TASTER DATA DOUBLE SAMPLES'!A42</f>
        <v>26</v>
      </c>
      <c r="B36" s="84" t="str">
        <f>IF('1 TASTER DATA DOUBLE SAMPLES'!B42="","",'1 TASTER DATA DOUBLE SAMPLES'!B42)</f>
        <v/>
      </c>
      <c r="C36" s="85" t="str">
        <f>IF('1 TASTER DATA DOUBLE SAMPLES'!C42="","",'1 TASTER DATA DOUBLE SAMPLES'!C42)</f>
        <v/>
      </c>
      <c r="D36" s="83" t="str">
        <f>IF('1 TASTER DATA DOUBLE SAMPLES'!D42="","",'1 TASTER DATA DOUBLE SAMPLES'!D42)</f>
        <v/>
      </c>
      <c r="E36" s="39" t="str">
        <f>IF('1 TASTER DATA DOUBLE SAMPLES'!T42="","",'1 TASTER DATA DOUBLE SAMPLES'!T42)</f>
        <v/>
      </c>
      <c r="F36" s="86" t="str">
        <f>IF('1 TASTER DATA DOUBLE SAMPLES'!AA42="","",'1 TASTER DATA DOUBLE SAMPLES'!AA42)</f>
        <v/>
      </c>
      <c r="G36" s="87" t="str">
        <f>IF('1 TASTER DATA DOUBLE SAMPLES'!Z42="","",'1 TASTER DATA DOUBLE SAMPLES'!Z42)</f>
        <v/>
      </c>
      <c r="H36" s="47"/>
      <c r="I36" s="47"/>
      <c r="J36" s="30"/>
      <c r="U36" s="39">
        <f>U34</f>
        <v>1</v>
      </c>
      <c r="V36" s="40">
        <f t="shared" si="1"/>
        <v>2</v>
      </c>
    </row>
    <row r="37" spans="1:22" ht="15" customHeight="1" x14ac:dyDescent="0.2">
      <c r="A37" s="83">
        <f>'1 TASTER DATA DOUBLE SAMPLES'!A43</f>
        <v>27</v>
      </c>
      <c r="B37" s="84" t="str">
        <f>IF('1 TASTER DATA DOUBLE SAMPLES'!B43="","",'1 TASTER DATA DOUBLE SAMPLES'!B43)</f>
        <v/>
      </c>
      <c r="C37" s="85" t="str">
        <f>IF('1 TASTER DATA DOUBLE SAMPLES'!C43="","",'1 TASTER DATA DOUBLE SAMPLES'!C43)</f>
        <v/>
      </c>
      <c r="D37" s="83" t="str">
        <f>IF('1 TASTER DATA DOUBLE SAMPLES'!D43="","",'1 TASTER DATA DOUBLE SAMPLES'!D43)</f>
        <v/>
      </c>
      <c r="E37" s="39" t="str">
        <f>IF('1 TASTER DATA DOUBLE SAMPLES'!T43="","",'1 TASTER DATA DOUBLE SAMPLES'!T43)</f>
        <v/>
      </c>
      <c r="F37" s="86" t="str">
        <f>IF('1 TASTER DATA DOUBLE SAMPLES'!AA43="","",'1 TASTER DATA DOUBLE SAMPLES'!AA43)</f>
        <v/>
      </c>
      <c r="G37" s="87" t="str">
        <f>IF('1 TASTER DATA DOUBLE SAMPLES'!Z43="","",'1 TASTER DATA DOUBLE SAMPLES'!Z43)</f>
        <v/>
      </c>
      <c r="H37" s="47"/>
      <c r="I37" s="47"/>
      <c r="J37" s="30"/>
      <c r="U37" s="39">
        <f>U34</f>
        <v>1</v>
      </c>
      <c r="V37" s="40">
        <f t="shared" si="1"/>
        <v>2</v>
      </c>
    </row>
    <row r="38" spans="1:22" ht="15" customHeight="1" x14ac:dyDescent="0.2">
      <c r="A38" s="83">
        <f>'1 TASTER DATA DOUBLE SAMPLES'!A44</f>
        <v>28</v>
      </c>
      <c r="B38" s="84" t="str">
        <f>IF('1 TASTER DATA DOUBLE SAMPLES'!B44="","",'1 TASTER DATA DOUBLE SAMPLES'!B44)</f>
        <v/>
      </c>
      <c r="C38" s="85" t="str">
        <f>IF('1 TASTER DATA DOUBLE SAMPLES'!C44="","",'1 TASTER DATA DOUBLE SAMPLES'!C44)</f>
        <v/>
      </c>
      <c r="D38" s="83" t="str">
        <f>IF('1 TASTER DATA DOUBLE SAMPLES'!D44="","",'1 TASTER DATA DOUBLE SAMPLES'!D44)</f>
        <v/>
      </c>
      <c r="E38" s="39" t="str">
        <f>IF('1 TASTER DATA DOUBLE SAMPLES'!T44="","",'1 TASTER DATA DOUBLE SAMPLES'!T44)</f>
        <v/>
      </c>
      <c r="F38" s="86" t="str">
        <f>IF('1 TASTER DATA DOUBLE SAMPLES'!AA44="","",'1 TASTER DATA DOUBLE SAMPLES'!AA44)</f>
        <v/>
      </c>
      <c r="G38" s="87" t="str">
        <f>IF('1 TASTER DATA DOUBLE SAMPLES'!Z44="","",'1 TASTER DATA DOUBLE SAMPLES'!Z44)</f>
        <v/>
      </c>
      <c r="H38" s="47"/>
      <c r="I38" s="47"/>
      <c r="J38" s="30"/>
      <c r="U38" s="39">
        <f>U34</f>
        <v>1</v>
      </c>
      <c r="V38" s="40">
        <f t="shared" si="1"/>
        <v>2</v>
      </c>
    </row>
    <row r="39" spans="1:22" ht="15" customHeight="1" x14ac:dyDescent="0.2">
      <c r="A39" s="83">
        <f>'1 TASTER DATA DOUBLE SAMPLES'!A45</f>
        <v>29</v>
      </c>
      <c r="B39" s="84" t="str">
        <f>IF('1 TASTER DATA DOUBLE SAMPLES'!B45="","",'1 TASTER DATA DOUBLE SAMPLES'!B45)</f>
        <v/>
      </c>
      <c r="C39" s="85" t="str">
        <f>IF('1 TASTER DATA DOUBLE SAMPLES'!C45="","",'1 TASTER DATA DOUBLE SAMPLES'!C45)</f>
        <v/>
      </c>
      <c r="D39" s="83" t="str">
        <f>IF('1 TASTER DATA DOUBLE SAMPLES'!D45="","",'1 TASTER DATA DOUBLE SAMPLES'!D45)</f>
        <v/>
      </c>
      <c r="E39" s="39" t="str">
        <f>IF('1 TASTER DATA DOUBLE SAMPLES'!T45="","",'1 TASTER DATA DOUBLE SAMPLES'!T45)</f>
        <v/>
      </c>
      <c r="F39" s="86" t="str">
        <f>IF('1 TASTER DATA DOUBLE SAMPLES'!AA45="","",'1 TASTER DATA DOUBLE SAMPLES'!AA45)</f>
        <v/>
      </c>
      <c r="G39" s="87" t="str">
        <f>IF('1 TASTER DATA DOUBLE SAMPLES'!Z45="","",'1 TASTER DATA DOUBLE SAMPLES'!Z45)</f>
        <v/>
      </c>
      <c r="H39" s="47"/>
      <c r="I39" s="47"/>
      <c r="J39" s="30"/>
      <c r="U39" s="39">
        <f>U34</f>
        <v>1</v>
      </c>
      <c r="V39" s="40">
        <f t="shared" si="1"/>
        <v>2</v>
      </c>
    </row>
    <row r="40" spans="1:22" ht="15" customHeight="1" x14ac:dyDescent="0.2">
      <c r="A40" s="83">
        <f>'1 TASTER DATA DOUBLE SAMPLES'!A46</f>
        <v>30</v>
      </c>
      <c r="B40" s="84" t="str">
        <f>IF('1 TASTER DATA DOUBLE SAMPLES'!B46="","",'1 TASTER DATA DOUBLE SAMPLES'!B46)</f>
        <v/>
      </c>
      <c r="C40" s="85" t="str">
        <f>IF('1 TASTER DATA DOUBLE SAMPLES'!C46="","",'1 TASTER DATA DOUBLE SAMPLES'!C46)</f>
        <v/>
      </c>
      <c r="D40" s="83" t="str">
        <f>IF('1 TASTER DATA DOUBLE SAMPLES'!D46="","",'1 TASTER DATA DOUBLE SAMPLES'!D46)</f>
        <v/>
      </c>
      <c r="E40" s="39" t="str">
        <f>IF('1 TASTER DATA DOUBLE SAMPLES'!T46="","",'1 TASTER DATA DOUBLE SAMPLES'!T46)</f>
        <v/>
      </c>
      <c r="F40" s="86" t="str">
        <f>IF('1 TASTER DATA DOUBLE SAMPLES'!AA46="","",'1 TASTER DATA DOUBLE SAMPLES'!AA46)</f>
        <v/>
      </c>
      <c r="G40" s="87" t="str">
        <f>IF('1 TASTER DATA DOUBLE SAMPLES'!Z46="","",'1 TASTER DATA DOUBLE SAMPLES'!Z46)</f>
        <v/>
      </c>
      <c r="H40" s="47"/>
      <c r="I40" s="47"/>
      <c r="J40" s="30"/>
      <c r="U40" s="39">
        <f>U34</f>
        <v>1</v>
      </c>
      <c r="V40" s="40">
        <f t="shared" si="1"/>
        <v>2</v>
      </c>
    </row>
    <row r="41" spans="1:22" ht="15" customHeight="1" x14ac:dyDescent="0.2">
      <c r="A41" s="83">
        <f>'1 TASTER DATA DOUBLE SAMPLES'!A47</f>
        <v>31</v>
      </c>
      <c r="B41" s="84" t="str">
        <f>IF('1 TASTER DATA DOUBLE SAMPLES'!B47="","",'1 TASTER DATA DOUBLE SAMPLES'!B47)</f>
        <v/>
      </c>
      <c r="C41" s="85" t="str">
        <f>IF('1 TASTER DATA DOUBLE SAMPLES'!C47="","",'1 TASTER DATA DOUBLE SAMPLES'!C47)</f>
        <v/>
      </c>
      <c r="D41" s="83" t="str">
        <f>IF('1 TASTER DATA DOUBLE SAMPLES'!D47="","",'1 TASTER DATA DOUBLE SAMPLES'!D47)</f>
        <v/>
      </c>
      <c r="E41" s="39" t="str">
        <f>IF('1 TASTER DATA DOUBLE SAMPLES'!T47="","",'1 TASTER DATA DOUBLE SAMPLES'!T47)</f>
        <v/>
      </c>
      <c r="F41" s="86" t="str">
        <f>IF('1 TASTER DATA DOUBLE SAMPLES'!AA47="","",'1 TASTER DATA DOUBLE SAMPLES'!AA47)</f>
        <v/>
      </c>
      <c r="G41" s="87" t="str">
        <f>IF('1 TASTER DATA DOUBLE SAMPLES'!Z47="","",'1 TASTER DATA DOUBLE SAMPLES'!Z47)</f>
        <v/>
      </c>
      <c r="H41" s="47"/>
      <c r="I41" s="47"/>
      <c r="J41" s="30"/>
      <c r="U41" s="39">
        <f>U34</f>
        <v>1</v>
      </c>
      <c r="V41" s="40">
        <f t="shared" si="1"/>
        <v>2</v>
      </c>
    </row>
    <row r="42" spans="1:22" ht="15" customHeight="1" x14ac:dyDescent="0.2">
      <c r="A42" s="83">
        <f>'1 TASTER DATA DOUBLE SAMPLES'!A48</f>
        <v>32</v>
      </c>
      <c r="B42" s="84" t="str">
        <f>IF('1 TASTER DATA DOUBLE SAMPLES'!B48="","",'1 TASTER DATA DOUBLE SAMPLES'!B48)</f>
        <v/>
      </c>
      <c r="C42" s="85" t="str">
        <f>IF('1 TASTER DATA DOUBLE SAMPLES'!C48="","",'1 TASTER DATA DOUBLE SAMPLES'!C48)</f>
        <v/>
      </c>
      <c r="D42" s="83" t="str">
        <f>IF('1 TASTER DATA DOUBLE SAMPLES'!D48="","",'1 TASTER DATA DOUBLE SAMPLES'!D48)</f>
        <v/>
      </c>
      <c r="E42" s="39" t="str">
        <f>IF('1 TASTER DATA DOUBLE SAMPLES'!T48="","",'1 TASTER DATA DOUBLE SAMPLES'!T48)</f>
        <v/>
      </c>
      <c r="F42" s="86" t="str">
        <f>IF('1 TASTER DATA DOUBLE SAMPLES'!AA48="","",'1 TASTER DATA DOUBLE SAMPLES'!AA48)</f>
        <v/>
      </c>
      <c r="G42" s="87" t="str">
        <f>IF('1 TASTER DATA DOUBLE SAMPLES'!Z48="","",'1 TASTER DATA DOUBLE SAMPLES'!Z48)</f>
        <v/>
      </c>
      <c r="H42" s="47"/>
      <c r="I42" s="47"/>
      <c r="J42" s="30"/>
      <c r="U42" s="39">
        <f>U34</f>
        <v>1</v>
      </c>
      <c r="V42" s="40">
        <f t="shared" si="1"/>
        <v>2</v>
      </c>
    </row>
    <row r="43" spans="1:22" ht="15" customHeight="1" x14ac:dyDescent="0.2">
      <c r="A43" s="83">
        <f>'1 TASTER DATA DOUBLE SAMPLES'!A49</f>
        <v>33</v>
      </c>
      <c r="B43" s="84" t="str">
        <f>IF('1 TASTER DATA DOUBLE SAMPLES'!B49="","",'1 TASTER DATA DOUBLE SAMPLES'!B49)</f>
        <v/>
      </c>
      <c r="C43" s="85" t="str">
        <f>IF('1 TASTER DATA DOUBLE SAMPLES'!C49="","",'1 TASTER DATA DOUBLE SAMPLES'!C49)</f>
        <v/>
      </c>
      <c r="D43" s="83" t="str">
        <f>IF('1 TASTER DATA DOUBLE SAMPLES'!D49="","",'1 TASTER DATA DOUBLE SAMPLES'!D49)</f>
        <v/>
      </c>
      <c r="E43" s="39" t="str">
        <f>IF('1 TASTER DATA DOUBLE SAMPLES'!T49="","",'1 TASTER DATA DOUBLE SAMPLES'!T49)</f>
        <v/>
      </c>
      <c r="F43" s="86" t="str">
        <f>IF('1 TASTER DATA DOUBLE SAMPLES'!AA49="","",'1 TASTER DATA DOUBLE SAMPLES'!AA49)</f>
        <v/>
      </c>
      <c r="G43" s="87" t="str">
        <f>IF('1 TASTER DATA DOUBLE SAMPLES'!Z49="","",'1 TASTER DATA DOUBLE SAMPLES'!Z49)</f>
        <v/>
      </c>
      <c r="H43" s="47"/>
      <c r="I43" s="47"/>
      <c r="J43" s="30"/>
      <c r="U43" s="39">
        <f>U34</f>
        <v>1</v>
      </c>
      <c r="V43" s="40">
        <f t="shared" si="1"/>
        <v>2</v>
      </c>
    </row>
    <row r="44" spans="1:22" ht="15" customHeight="1" x14ac:dyDescent="0.2">
      <c r="A44" s="83">
        <f>'1 TASTER DATA DOUBLE SAMPLES'!A50</f>
        <v>34</v>
      </c>
      <c r="B44" s="84" t="str">
        <f>IF('1 TASTER DATA DOUBLE SAMPLES'!B50="","",'1 TASTER DATA DOUBLE SAMPLES'!B50)</f>
        <v/>
      </c>
      <c r="C44" s="85" t="str">
        <f>IF('1 TASTER DATA DOUBLE SAMPLES'!C50="","",'1 TASTER DATA DOUBLE SAMPLES'!C50)</f>
        <v/>
      </c>
      <c r="D44" s="83" t="str">
        <f>IF('1 TASTER DATA DOUBLE SAMPLES'!D50="","",'1 TASTER DATA DOUBLE SAMPLES'!D50)</f>
        <v/>
      </c>
      <c r="E44" s="39" t="str">
        <f>IF('1 TASTER DATA DOUBLE SAMPLES'!T50="","",'1 TASTER DATA DOUBLE SAMPLES'!T50)</f>
        <v/>
      </c>
      <c r="F44" s="86" t="str">
        <f>IF('1 TASTER DATA DOUBLE SAMPLES'!AA50="","",'1 TASTER DATA DOUBLE SAMPLES'!AA50)</f>
        <v/>
      </c>
      <c r="G44" s="87" t="str">
        <f>IF('1 TASTER DATA DOUBLE SAMPLES'!Z50="","",'1 TASTER DATA DOUBLE SAMPLES'!Z50)</f>
        <v/>
      </c>
      <c r="H44" s="47"/>
      <c r="I44" s="47"/>
      <c r="J44" s="30"/>
      <c r="U44" s="39">
        <f>U34</f>
        <v>1</v>
      </c>
      <c r="V44" s="40">
        <f t="shared" si="1"/>
        <v>2</v>
      </c>
    </row>
    <row r="45" spans="1:22" ht="15" customHeight="1" x14ac:dyDescent="0.2">
      <c r="A45" s="83">
        <f>'1 TASTER DATA DOUBLE SAMPLES'!A51</f>
        <v>35</v>
      </c>
      <c r="B45" s="84" t="str">
        <f>IF('1 TASTER DATA DOUBLE SAMPLES'!B51="","",'1 TASTER DATA DOUBLE SAMPLES'!B51)</f>
        <v/>
      </c>
      <c r="C45" s="85" t="str">
        <f>IF('1 TASTER DATA DOUBLE SAMPLES'!C51="","",'1 TASTER DATA DOUBLE SAMPLES'!C51)</f>
        <v/>
      </c>
      <c r="D45" s="83" t="str">
        <f>IF('1 TASTER DATA DOUBLE SAMPLES'!D51="","",'1 TASTER DATA DOUBLE SAMPLES'!D51)</f>
        <v/>
      </c>
      <c r="E45" s="39" t="str">
        <f>IF('1 TASTER DATA DOUBLE SAMPLES'!T51="","",'1 TASTER DATA DOUBLE SAMPLES'!T51)</f>
        <v/>
      </c>
      <c r="F45" s="86" t="str">
        <f>IF('1 TASTER DATA DOUBLE SAMPLES'!AA51="","",'1 TASTER DATA DOUBLE SAMPLES'!AA51)</f>
        <v/>
      </c>
      <c r="G45" s="87" t="str">
        <f>IF('1 TASTER DATA DOUBLE SAMPLES'!Z51="","",'1 TASTER DATA DOUBLE SAMPLES'!Z51)</f>
        <v/>
      </c>
      <c r="H45" s="47"/>
      <c r="I45" s="47"/>
      <c r="J45" s="30"/>
      <c r="U45" s="39">
        <f>U34</f>
        <v>1</v>
      </c>
      <c r="V45" s="40">
        <f t="shared" si="1"/>
        <v>2</v>
      </c>
    </row>
    <row r="46" spans="1:22" ht="15" customHeight="1" x14ac:dyDescent="0.2">
      <c r="A46" s="83">
        <f>'1 TASTER DATA DOUBLE SAMPLES'!A52</f>
        <v>36</v>
      </c>
      <c r="B46" s="84" t="str">
        <f>IF('1 TASTER DATA DOUBLE SAMPLES'!B52="","",'1 TASTER DATA DOUBLE SAMPLES'!B52)</f>
        <v/>
      </c>
      <c r="C46" s="85" t="str">
        <f>IF('1 TASTER DATA DOUBLE SAMPLES'!C52="","",'1 TASTER DATA DOUBLE SAMPLES'!C52)</f>
        <v/>
      </c>
      <c r="D46" s="83" t="str">
        <f>IF('1 TASTER DATA DOUBLE SAMPLES'!D52="","",'1 TASTER DATA DOUBLE SAMPLES'!D52)</f>
        <v/>
      </c>
      <c r="E46" s="39" t="str">
        <f>IF('1 TASTER DATA DOUBLE SAMPLES'!T52="","",'1 TASTER DATA DOUBLE SAMPLES'!T52)</f>
        <v/>
      </c>
      <c r="F46" s="86" t="str">
        <f>IF('1 TASTER DATA DOUBLE SAMPLES'!AA52="","",'1 TASTER DATA DOUBLE SAMPLES'!AA52)</f>
        <v/>
      </c>
      <c r="G46" s="87" t="str">
        <f>IF('1 TASTER DATA DOUBLE SAMPLES'!Z52="","",'1 TASTER DATA DOUBLE SAMPLES'!Z52)</f>
        <v/>
      </c>
      <c r="H46" s="47"/>
      <c r="I46" s="47"/>
      <c r="J46" s="30"/>
      <c r="U46" s="39">
        <f t="shared" ref="U46" si="2">U36</f>
        <v>1</v>
      </c>
      <c r="V46" s="40">
        <f t="shared" si="1"/>
        <v>2</v>
      </c>
    </row>
    <row r="47" spans="1:22" x14ac:dyDescent="0.2">
      <c r="A47" s="83">
        <f>'1 TASTER DATA DOUBLE SAMPLES'!A53</f>
        <v>37</v>
      </c>
      <c r="B47" s="84" t="str">
        <f>IF('1 TASTER DATA DOUBLE SAMPLES'!B53="","",'1 TASTER DATA DOUBLE SAMPLES'!B53)</f>
        <v/>
      </c>
      <c r="C47" s="85" t="str">
        <f>IF('1 TASTER DATA DOUBLE SAMPLES'!C53="","",'1 TASTER DATA DOUBLE SAMPLES'!C53)</f>
        <v/>
      </c>
      <c r="D47" s="83" t="str">
        <f>IF('1 TASTER DATA DOUBLE SAMPLES'!D53="","",'1 TASTER DATA DOUBLE SAMPLES'!D53)</f>
        <v/>
      </c>
      <c r="E47" s="39" t="str">
        <f>IF('1 TASTER DATA DOUBLE SAMPLES'!T53="","",'1 TASTER DATA DOUBLE SAMPLES'!T53)</f>
        <v/>
      </c>
      <c r="F47" s="86" t="str">
        <f>IF('1 TASTER DATA DOUBLE SAMPLES'!AA53="","",'1 TASTER DATA DOUBLE SAMPLES'!AA53)</f>
        <v/>
      </c>
      <c r="G47" s="87" t="str">
        <f>IF('1 TASTER DATA DOUBLE SAMPLES'!Z53="","",'1 TASTER DATA DOUBLE SAMPLES'!Z53)</f>
        <v/>
      </c>
      <c r="H47" s="47"/>
      <c r="I47" s="47"/>
      <c r="U47" s="39">
        <f t="shared" ref="U47" si="3">U36</f>
        <v>1</v>
      </c>
      <c r="V47" s="40">
        <f t="shared" si="1"/>
        <v>2</v>
      </c>
    </row>
    <row r="48" spans="1:22" x14ac:dyDescent="0.2">
      <c r="A48" s="83">
        <f>'1 TASTER DATA DOUBLE SAMPLES'!A54</f>
        <v>38</v>
      </c>
      <c r="B48" s="84" t="str">
        <f>IF('1 TASTER DATA DOUBLE SAMPLES'!B54="","",'1 TASTER DATA DOUBLE SAMPLES'!B54)</f>
        <v/>
      </c>
      <c r="C48" s="85" t="str">
        <f>IF('1 TASTER DATA DOUBLE SAMPLES'!C54="","",'1 TASTER DATA DOUBLE SAMPLES'!C54)</f>
        <v/>
      </c>
      <c r="D48" s="83" t="str">
        <f>IF('1 TASTER DATA DOUBLE SAMPLES'!D54="","",'1 TASTER DATA DOUBLE SAMPLES'!D54)</f>
        <v/>
      </c>
      <c r="E48" s="39" t="str">
        <f>IF('1 TASTER DATA DOUBLE SAMPLES'!T54="","",'1 TASTER DATA DOUBLE SAMPLES'!T54)</f>
        <v/>
      </c>
      <c r="F48" s="86" t="str">
        <f>IF('1 TASTER DATA DOUBLE SAMPLES'!AA54="","",'1 TASTER DATA DOUBLE SAMPLES'!AA54)</f>
        <v/>
      </c>
      <c r="G48" s="87" t="str">
        <f>IF('1 TASTER DATA DOUBLE SAMPLES'!Z54="","",'1 TASTER DATA DOUBLE SAMPLES'!Z54)</f>
        <v/>
      </c>
      <c r="H48" s="47"/>
      <c r="I48" s="47"/>
      <c r="U48" s="39">
        <f t="shared" ref="U48" si="4">U38</f>
        <v>1</v>
      </c>
      <c r="V48" s="40">
        <f t="shared" si="1"/>
        <v>2</v>
      </c>
    </row>
    <row r="49" spans="1:22" x14ac:dyDescent="0.2">
      <c r="A49" s="83">
        <f>'1 TASTER DATA DOUBLE SAMPLES'!A55</f>
        <v>39</v>
      </c>
      <c r="B49" s="84" t="str">
        <f>IF('1 TASTER DATA DOUBLE SAMPLES'!B55="","",'1 TASTER DATA DOUBLE SAMPLES'!B55)</f>
        <v/>
      </c>
      <c r="C49" s="85" t="str">
        <f>IF('1 TASTER DATA DOUBLE SAMPLES'!C55="","",'1 TASTER DATA DOUBLE SAMPLES'!C55)</f>
        <v/>
      </c>
      <c r="D49" s="83" t="str">
        <f>IF('1 TASTER DATA DOUBLE SAMPLES'!D55="","",'1 TASTER DATA DOUBLE SAMPLES'!D55)</f>
        <v/>
      </c>
      <c r="E49" s="39" t="str">
        <f>IF('1 TASTER DATA DOUBLE SAMPLES'!T55="","",'1 TASTER DATA DOUBLE SAMPLES'!T55)</f>
        <v/>
      </c>
      <c r="F49" s="86" t="str">
        <f>IF('1 TASTER DATA DOUBLE SAMPLES'!AA55="","",'1 TASTER DATA DOUBLE SAMPLES'!AA55)</f>
        <v/>
      </c>
      <c r="G49" s="87" t="str">
        <f>IF('1 TASTER DATA DOUBLE SAMPLES'!Z55="","",'1 TASTER DATA DOUBLE SAMPLES'!Z55)</f>
        <v/>
      </c>
      <c r="H49" s="47"/>
      <c r="I49" s="47"/>
      <c r="U49" s="39">
        <f t="shared" ref="U49" si="5">U38</f>
        <v>1</v>
      </c>
      <c r="V49" s="40">
        <f t="shared" si="1"/>
        <v>2</v>
      </c>
    </row>
    <row r="50" spans="1:22" x14ac:dyDescent="0.2">
      <c r="A50" s="83">
        <f>'1 TASTER DATA DOUBLE SAMPLES'!A56</f>
        <v>40</v>
      </c>
      <c r="B50" s="84" t="str">
        <f>IF('1 TASTER DATA DOUBLE SAMPLES'!B56="","",'1 TASTER DATA DOUBLE SAMPLES'!B56)</f>
        <v/>
      </c>
      <c r="C50" s="85" t="str">
        <f>IF('1 TASTER DATA DOUBLE SAMPLES'!C56="","",'1 TASTER DATA DOUBLE SAMPLES'!C56)</f>
        <v/>
      </c>
      <c r="D50" s="83" t="str">
        <f>IF('1 TASTER DATA DOUBLE SAMPLES'!D56="","",'1 TASTER DATA DOUBLE SAMPLES'!D56)</f>
        <v/>
      </c>
      <c r="E50" s="39" t="str">
        <f>IF('1 TASTER DATA DOUBLE SAMPLES'!T56="","",'1 TASTER DATA DOUBLE SAMPLES'!T56)</f>
        <v/>
      </c>
      <c r="F50" s="86" t="str">
        <f>IF('1 TASTER DATA DOUBLE SAMPLES'!AA56="","",'1 TASTER DATA DOUBLE SAMPLES'!AA56)</f>
        <v/>
      </c>
      <c r="G50" s="87" t="str">
        <f>IF('1 TASTER DATA DOUBLE SAMPLES'!Z56="","",'1 TASTER DATA DOUBLE SAMPLES'!Z56)</f>
        <v/>
      </c>
      <c r="H50" s="47"/>
      <c r="I50" s="47"/>
      <c r="U50" s="39">
        <f t="shared" ref="U50" si="6">U40</f>
        <v>1</v>
      </c>
      <c r="V50" s="40">
        <f t="shared" si="1"/>
        <v>2</v>
      </c>
    </row>
    <row r="51" spans="1:22" x14ac:dyDescent="0.2">
      <c r="A51" s="83">
        <f>'1 TASTER DATA DOUBLE SAMPLES'!A57</f>
        <v>41</v>
      </c>
      <c r="B51" s="84" t="str">
        <f>IF('1 TASTER DATA DOUBLE SAMPLES'!B57="","",'1 TASTER DATA DOUBLE SAMPLES'!B57)</f>
        <v/>
      </c>
      <c r="C51" s="85" t="str">
        <f>IF('1 TASTER DATA DOUBLE SAMPLES'!C57="","",'1 TASTER DATA DOUBLE SAMPLES'!C57)</f>
        <v/>
      </c>
      <c r="D51" s="83" t="str">
        <f>IF('1 TASTER DATA DOUBLE SAMPLES'!D57="","",'1 TASTER DATA DOUBLE SAMPLES'!D57)</f>
        <v/>
      </c>
      <c r="E51" s="39" t="str">
        <f>IF('1 TASTER DATA DOUBLE SAMPLES'!T57="","",'1 TASTER DATA DOUBLE SAMPLES'!T57)</f>
        <v/>
      </c>
      <c r="F51" s="86" t="str">
        <f>IF('1 TASTER DATA DOUBLE SAMPLES'!AA57="","",'1 TASTER DATA DOUBLE SAMPLES'!AA57)</f>
        <v/>
      </c>
      <c r="G51" s="87" t="str">
        <f>IF('1 TASTER DATA DOUBLE SAMPLES'!Z57="","",'1 TASTER DATA DOUBLE SAMPLES'!Z57)</f>
        <v/>
      </c>
      <c r="H51" s="47"/>
      <c r="I51" s="47"/>
      <c r="U51" s="39">
        <f t="shared" ref="U51" si="7">U40</f>
        <v>1</v>
      </c>
      <c r="V51" s="40">
        <f t="shared" si="1"/>
        <v>2</v>
      </c>
    </row>
    <row r="52" spans="1:22" x14ac:dyDescent="0.2">
      <c r="A52" s="83">
        <f>'1 TASTER DATA DOUBLE SAMPLES'!A58</f>
        <v>42</v>
      </c>
      <c r="B52" s="84" t="str">
        <f>IF('1 TASTER DATA DOUBLE SAMPLES'!B58="","",'1 TASTER DATA DOUBLE SAMPLES'!B58)</f>
        <v/>
      </c>
      <c r="C52" s="85" t="str">
        <f>IF('1 TASTER DATA DOUBLE SAMPLES'!C58="","",'1 TASTER DATA DOUBLE SAMPLES'!C58)</f>
        <v/>
      </c>
      <c r="D52" s="83" t="str">
        <f>IF('1 TASTER DATA DOUBLE SAMPLES'!D58="","",'1 TASTER DATA DOUBLE SAMPLES'!D58)</f>
        <v/>
      </c>
      <c r="E52" s="39" t="str">
        <f>IF('1 TASTER DATA DOUBLE SAMPLES'!T58="","",'1 TASTER DATA DOUBLE SAMPLES'!T58)</f>
        <v/>
      </c>
      <c r="F52" s="86" t="str">
        <f>IF('1 TASTER DATA DOUBLE SAMPLES'!AA58="","",'1 TASTER DATA DOUBLE SAMPLES'!AA58)</f>
        <v/>
      </c>
      <c r="G52" s="87" t="str">
        <f>IF('1 TASTER DATA DOUBLE SAMPLES'!Z58="","",'1 TASTER DATA DOUBLE SAMPLES'!Z58)</f>
        <v/>
      </c>
      <c r="H52" s="47"/>
      <c r="I52" s="47"/>
      <c r="U52" s="39">
        <f t="shared" ref="U52" si="8">U42</f>
        <v>1</v>
      </c>
      <c r="V52" s="40">
        <f t="shared" si="1"/>
        <v>2</v>
      </c>
    </row>
    <row r="53" spans="1:22" x14ac:dyDescent="0.2">
      <c r="U53" s="54"/>
      <c r="V53" s="55"/>
    </row>
  </sheetData>
  <sheetProtection algorithmName="SHA-512" hashValue="gAhqsTZyUoTF0sw5YPM0ErmPO1M234P3Y5spUFt1tBeEilrW1AiT+0YoJfSvuGjvhFWLfArLZnyaP2KfZ8t1pg==" saltValue="W50krqVMOOJUvhhTHN+ICQ==" spinCount="100000" sheet="1" objects="1" scenarios="1"/>
  <mergeCells count="10">
    <mergeCell ref="L5:P5"/>
    <mergeCell ref="J6:K6"/>
    <mergeCell ref="L6:P6"/>
    <mergeCell ref="A6:B6"/>
    <mergeCell ref="K8:N8"/>
    <mergeCell ref="O8:P8"/>
    <mergeCell ref="A5:B5"/>
    <mergeCell ref="C5:G5"/>
    <mergeCell ref="C6:G6"/>
    <mergeCell ref="J5:K5"/>
  </mergeCells>
  <pageMargins left="0.7" right="0.7" top="0.75" bottom="0.75" header="0.3" footer="0.3"/>
  <pageSetup scale="72"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3"/>
  <sheetViews>
    <sheetView showGridLines="0" topLeftCell="C1" zoomScaleNormal="100" zoomScaleSheetLayoutView="75" workbookViewId="0">
      <selection sqref="A1:XFD1048576"/>
    </sheetView>
  </sheetViews>
  <sheetFormatPr defaultColWidth="9.140625" defaultRowHeight="14.25" x14ac:dyDescent="0.2"/>
  <cols>
    <col min="1" max="1" width="11.42578125" style="30" customWidth="1"/>
    <col min="2" max="2" width="13.140625" style="30" customWidth="1"/>
    <col min="3" max="3" width="18.42578125" style="30" customWidth="1"/>
    <col min="4" max="4" width="13.42578125" style="30" customWidth="1"/>
    <col min="5" max="5" width="13.85546875" style="31" customWidth="1"/>
    <col min="6" max="7" width="13.140625" style="31" customWidth="1"/>
    <col min="8" max="8" width="14.5703125" style="31" customWidth="1"/>
    <col min="9" max="9" width="13.140625" style="31" customWidth="1"/>
    <col min="10" max="10" width="11.7109375" style="31" customWidth="1"/>
    <col min="11" max="11" width="9.140625" style="30"/>
    <col min="12" max="12" width="15.28515625" style="30" customWidth="1"/>
    <col min="13" max="13" width="15.140625" style="30" customWidth="1"/>
    <col min="14" max="14" width="9.140625" style="30"/>
    <col min="15" max="15" width="12.7109375" style="30" customWidth="1"/>
    <col min="16" max="20" width="9.140625" style="30"/>
    <col min="21" max="21" width="11.140625" style="30" customWidth="1"/>
    <col min="22" max="22" width="11.85546875" style="30" customWidth="1"/>
    <col min="23" max="16384" width="9.140625" style="30"/>
  </cols>
  <sheetData>
    <row r="1" spans="1:22" x14ac:dyDescent="0.2">
      <c r="A1" s="41" t="str">
        <f>'1 TASTER DATA DOUBLE SAMPLES'!A1</f>
        <v>QUALITY CONTROL OF TASTERS (COI/T.20/Doc.Nº17)</v>
      </c>
      <c r="J1" s="53" t="str">
        <f>A1</f>
        <v>QUALITY CONTROL OF TASTERS (COI/T.20/Doc.Nº17)</v>
      </c>
    </row>
    <row r="2" spans="1:22" ht="15" x14ac:dyDescent="0.2">
      <c r="A2" s="2" t="s">
        <v>52</v>
      </c>
      <c r="E2" s="30"/>
      <c r="F2" s="30"/>
      <c r="G2" s="30"/>
      <c r="H2" s="30"/>
      <c r="I2" s="30"/>
      <c r="J2" s="53" t="str">
        <f t="shared" ref="J2:J3" si="0">A2</f>
        <v xml:space="preserve">DEVIATION NUMBER OF THE TASTER CALCULATED BY USING DUPLICATE ANALYSIS </v>
      </c>
      <c r="K2" s="31"/>
      <c r="L2" s="31"/>
      <c r="M2" s="31"/>
      <c r="N2" s="31"/>
      <c r="O2" s="31"/>
      <c r="P2" s="31"/>
      <c r="Q2" s="31"/>
      <c r="R2" s="31"/>
    </row>
    <row r="3" spans="1:22" ht="15" x14ac:dyDescent="0.25">
      <c r="A3" s="41" t="s">
        <v>36</v>
      </c>
      <c r="B3" s="32"/>
      <c r="C3" s="32"/>
      <c r="D3" s="32"/>
      <c r="E3" s="26"/>
      <c r="F3" s="26"/>
      <c r="G3" s="26"/>
      <c r="H3" s="26"/>
      <c r="I3" s="26"/>
      <c r="J3" s="53" t="str">
        <f t="shared" si="0"/>
        <v>CHARTS OF DEVIATION NUMBER</v>
      </c>
      <c r="K3" s="31"/>
      <c r="L3" s="31"/>
      <c r="M3" s="31"/>
      <c r="N3" s="31"/>
      <c r="O3" s="31"/>
      <c r="P3" s="31"/>
      <c r="Q3" s="31"/>
      <c r="R3" s="31"/>
    </row>
    <row r="4" spans="1:22" ht="15" thickBot="1" x14ac:dyDescent="0.25">
      <c r="E4" s="26"/>
      <c r="F4" s="26"/>
      <c r="G4" s="26"/>
      <c r="H4" s="26"/>
      <c r="I4" s="26"/>
      <c r="J4" s="30"/>
      <c r="K4" s="31"/>
      <c r="L4" s="31"/>
      <c r="M4" s="31"/>
      <c r="N4" s="31"/>
      <c r="O4" s="31"/>
      <c r="P4" s="31"/>
      <c r="Q4" s="31"/>
      <c r="R4" s="31"/>
    </row>
    <row r="5" spans="1:22" ht="18.75" customHeight="1" thickTop="1" x14ac:dyDescent="0.2">
      <c r="A5" s="219" t="s">
        <v>1</v>
      </c>
      <c r="B5" s="220"/>
      <c r="C5" s="207" t="str">
        <f>'1 TASTER DATA DOUBLE SAMPLES'!C8:G8</f>
        <v>XXX</v>
      </c>
      <c r="D5" s="208"/>
      <c r="E5" s="208"/>
      <c r="F5" s="208"/>
      <c r="G5" s="209"/>
      <c r="H5" s="26"/>
      <c r="I5" s="26"/>
      <c r="J5" s="219" t="s">
        <v>1</v>
      </c>
      <c r="K5" s="220"/>
      <c r="L5" s="207" t="str">
        <f>C5</f>
        <v>XXX</v>
      </c>
      <c r="M5" s="208"/>
      <c r="N5" s="208"/>
      <c r="O5" s="208"/>
      <c r="P5" s="209"/>
      <c r="Q5" s="31"/>
      <c r="R5" s="31"/>
    </row>
    <row r="6" spans="1:22" ht="19.5" customHeight="1" thickBot="1" x14ac:dyDescent="0.25">
      <c r="A6" s="210" t="s">
        <v>2</v>
      </c>
      <c r="B6" s="211"/>
      <c r="C6" s="212" t="str">
        <f>'1 TASTER DATA DOUBLE SAMPLES'!C9:G9</f>
        <v>XXX</v>
      </c>
      <c r="D6" s="213"/>
      <c r="E6" s="213"/>
      <c r="F6" s="213"/>
      <c r="G6" s="214"/>
      <c r="H6" s="42"/>
      <c r="I6" s="42"/>
      <c r="J6" s="210" t="s">
        <v>2</v>
      </c>
      <c r="K6" s="211"/>
      <c r="L6" s="212" t="str">
        <f>C6</f>
        <v>XXX</v>
      </c>
      <c r="M6" s="213"/>
      <c r="N6" s="213"/>
      <c r="O6" s="213"/>
      <c r="P6" s="214"/>
    </row>
    <row r="7" spans="1:22" ht="16.5" thickTop="1" thickBot="1" x14ac:dyDescent="0.25">
      <c r="E7" s="42"/>
      <c r="F7" s="42"/>
      <c r="G7" s="42"/>
      <c r="H7" s="42"/>
      <c r="I7" s="42"/>
      <c r="K7" s="29"/>
    </row>
    <row r="8" spans="1:22" ht="16.5" thickTop="1" thickBot="1" x14ac:dyDescent="0.25">
      <c r="A8" s="2" t="s">
        <v>60</v>
      </c>
      <c r="E8" s="46"/>
      <c r="F8" s="46"/>
      <c r="G8" s="46"/>
      <c r="H8" s="46"/>
      <c r="I8" s="46"/>
      <c r="K8" s="215" t="s">
        <v>34</v>
      </c>
      <c r="L8" s="216"/>
      <c r="M8" s="216"/>
      <c r="N8" s="216"/>
      <c r="O8" s="217" t="s">
        <v>51</v>
      </c>
      <c r="P8" s="218"/>
    </row>
    <row r="9" spans="1:22" ht="15.75" thickTop="1" x14ac:dyDescent="0.25">
      <c r="E9" s="33"/>
      <c r="J9" s="34"/>
    </row>
    <row r="10" spans="1:22" ht="30.75" customHeight="1" x14ac:dyDescent="0.2">
      <c r="A10" s="36" t="s">
        <v>5</v>
      </c>
      <c r="B10" s="37" t="s">
        <v>6</v>
      </c>
      <c r="C10" s="37" t="s">
        <v>7</v>
      </c>
      <c r="D10" s="36" t="s">
        <v>8</v>
      </c>
      <c r="E10" s="38" t="s">
        <v>53</v>
      </c>
      <c r="F10" s="38" t="s">
        <v>54</v>
      </c>
      <c r="G10" s="37" t="s">
        <v>38</v>
      </c>
      <c r="H10" s="49" t="s">
        <v>17</v>
      </c>
      <c r="I10" s="48" t="s">
        <v>18</v>
      </c>
      <c r="U10" s="43" t="s">
        <v>14</v>
      </c>
      <c r="V10" s="43" t="s">
        <v>15</v>
      </c>
    </row>
    <row r="11" spans="1:22" ht="23.25" customHeight="1" x14ac:dyDescent="0.2">
      <c r="A11" s="83">
        <f>'1 TASTER DATA DOUBLE SAMPLES'!A17</f>
        <v>1</v>
      </c>
      <c r="B11" s="84">
        <f>IF('1 TASTER DATA DOUBLE SAMPLES'!B17="","",'1 TASTER DATA DOUBLE SAMPLES'!B17)</f>
        <v>43866</v>
      </c>
      <c r="C11" s="85" t="str">
        <f>IF('1 TASTER DATA DOUBLE SAMPLES'!C17="","",'1 TASTER DATA DOUBLE SAMPLES'!C17)</f>
        <v>SE-49=BK4</v>
      </c>
      <c r="D11" s="83" t="str">
        <f>IF('1 TASTER DATA DOUBLE SAMPLES'!D17="","",'1 TASTER DATA DOUBLE SAMPLES'!D17)</f>
        <v>VOO</v>
      </c>
      <c r="E11" s="39">
        <f>IF('1 TASTER DATA DOUBLE SAMPLES'!U17="","",'1 TASTER DATA DOUBLE SAMPLES'!U17)</f>
        <v>8.99999999999999E-2</v>
      </c>
      <c r="F11" s="86">
        <f>IF('1 TASTER DATA DOUBLE SAMPLES'!AB17="","",'1 TASTER DATA DOUBLE SAMPLES'!AB17)</f>
        <v>0.80999999999999983</v>
      </c>
      <c r="G11" s="87" t="str">
        <f>IF('1 TASTER DATA DOUBLE SAMPLES'!Z17="","",'1 TASTER DATA DOUBLE SAMPLES'!Z17)</f>
        <v>VEG. WATER</v>
      </c>
      <c r="H11" s="47"/>
      <c r="I11" s="47"/>
      <c r="J11" s="30"/>
      <c r="U11" s="39">
        <v>1</v>
      </c>
      <c r="V11" s="40">
        <v>2</v>
      </c>
    </row>
    <row r="12" spans="1:22" ht="15" customHeight="1" x14ac:dyDescent="0.2">
      <c r="A12" s="83">
        <f>'1 TASTER DATA DOUBLE SAMPLES'!A18</f>
        <v>2</v>
      </c>
      <c r="B12" s="84">
        <f>IF('1 TASTER DATA DOUBLE SAMPLES'!B18="","",'1 TASTER DATA DOUBLE SAMPLES'!B18)</f>
        <v>43871</v>
      </c>
      <c r="C12" s="85" t="str">
        <f>IF('1 TASTER DATA DOUBLE SAMPLES'!C18="","",'1 TASTER DATA DOUBLE SAMPLES'!C18)</f>
        <v>SE-64=KZ7</v>
      </c>
      <c r="D12" s="83" t="str">
        <f>IF('1 TASTER DATA DOUBLE SAMPLES'!D18="","",'1 TASTER DATA DOUBLE SAMPLES'!D18)</f>
        <v>EVOO</v>
      </c>
      <c r="E12" s="39">
        <f>IF('1 TASTER DATA DOUBLE SAMPLES'!U18="","",'1 TASTER DATA DOUBLE SAMPLES'!U18)</f>
        <v>0.16000000000000028</v>
      </c>
      <c r="F12" s="86" t="str">
        <f>IF('1 TASTER DATA DOUBLE SAMPLES'!AB18="","",'1 TASTER DATA DOUBLE SAMPLES'!AB18)</f>
        <v/>
      </c>
      <c r="G12" s="87" t="str">
        <f>IF('1 TASTER DATA DOUBLE SAMPLES'!Z18="","",'1 TASTER DATA DOUBLE SAMPLES'!Z18)</f>
        <v/>
      </c>
      <c r="H12" s="47"/>
      <c r="I12" s="47"/>
      <c r="J12" s="30"/>
      <c r="U12" s="39">
        <f>U11</f>
        <v>1</v>
      </c>
      <c r="V12" s="40">
        <f>V11</f>
        <v>2</v>
      </c>
    </row>
    <row r="13" spans="1:22" ht="15" customHeight="1" x14ac:dyDescent="0.2">
      <c r="A13" s="83">
        <f>'1 TASTER DATA DOUBLE SAMPLES'!A19</f>
        <v>3</v>
      </c>
      <c r="B13" s="84">
        <f>IF('1 TASTER DATA DOUBLE SAMPLES'!B19="","",'1 TASTER DATA DOUBLE SAMPLES'!B19)</f>
        <v>43878</v>
      </c>
      <c r="C13" s="85" t="str">
        <f>IF('1 TASTER DATA DOUBLE SAMPLES'!C19="","",'1 TASTER DATA DOUBLE SAMPLES'!C19)</f>
        <v>SE-77=TA5</v>
      </c>
      <c r="D13" s="83" t="str">
        <f>IF('1 TASTER DATA DOUBLE SAMPLES'!D19="","",'1 TASTER DATA DOUBLE SAMPLES'!D19)</f>
        <v>VOO</v>
      </c>
      <c r="E13" s="39">
        <f>IF('1 TASTER DATA DOUBLE SAMPLES'!U19="","",'1 TASTER DATA DOUBLE SAMPLES'!U19)</f>
        <v>2.5600000000000005</v>
      </c>
      <c r="F13" s="86">
        <f>IF('1 TASTER DATA DOUBLE SAMPLES'!AB19="","",'1 TASTER DATA DOUBLE SAMPLES'!AB19)</f>
        <v>8.99999999999999E-2</v>
      </c>
      <c r="G13" s="87" t="str">
        <f>IF('1 TASTER DATA DOUBLE SAMPLES'!Z19="","",'1 TASTER DATA DOUBLE SAMPLES'!Z19)</f>
        <v>RANCID</v>
      </c>
      <c r="H13" s="47"/>
      <c r="I13" s="47"/>
      <c r="J13" s="30"/>
      <c r="U13" s="39">
        <f>U11</f>
        <v>1</v>
      </c>
      <c r="V13" s="40">
        <f t="shared" ref="V13:V52" si="1">V12</f>
        <v>2</v>
      </c>
    </row>
    <row r="14" spans="1:22" ht="15" customHeight="1" x14ac:dyDescent="0.2">
      <c r="A14" s="83">
        <f>'1 TASTER DATA DOUBLE SAMPLES'!A20</f>
        <v>4</v>
      </c>
      <c r="B14" s="84">
        <f>IF('1 TASTER DATA DOUBLE SAMPLES'!B20="","",'1 TASTER DATA DOUBLE SAMPLES'!B20)</f>
        <v>43889</v>
      </c>
      <c r="C14" s="85" t="str">
        <f>IF('1 TASTER DATA DOUBLE SAMPLES'!C20="","",'1 TASTER DATA DOUBLE SAMPLES'!C20)</f>
        <v>SE-98=TP3</v>
      </c>
      <c r="D14" s="83" t="str">
        <f>IF('1 TASTER DATA DOUBLE SAMPLES'!D20="","",'1 TASTER DATA DOUBLE SAMPLES'!D20)</f>
        <v>EVOO</v>
      </c>
      <c r="E14" s="39">
        <f>IF('1 TASTER DATA DOUBLE SAMPLES'!U20="","",'1 TASTER DATA DOUBLE SAMPLES'!U20)</f>
        <v>0.25</v>
      </c>
      <c r="F14" s="86" t="str">
        <f>IF('1 TASTER DATA DOUBLE SAMPLES'!AB20="","",'1 TASTER DATA DOUBLE SAMPLES'!AB20)</f>
        <v/>
      </c>
      <c r="G14" s="87" t="str">
        <f>IF('1 TASTER DATA DOUBLE SAMPLES'!Z20="","",'1 TASTER DATA DOUBLE SAMPLES'!Z20)</f>
        <v/>
      </c>
      <c r="H14" s="47"/>
      <c r="I14" s="47"/>
      <c r="J14" s="30"/>
      <c r="U14" s="39">
        <f>U11</f>
        <v>1</v>
      </c>
      <c r="V14" s="40">
        <f t="shared" si="1"/>
        <v>2</v>
      </c>
    </row>
    <row r="15" spans="1:22" ht="15" customHeight="1" x14ac:dyDescent="0.2">
      <c r="A15" s="83">
        <f>'1 TASTER DATA DOUBLE SAMPLES'!A21</f>
        <v>5</v>
      </c>
      <c r="B15" s="84">
        <f>IF('1 TASTER DATA DOUBLE SAMPLES'!B21="","",'1 TASTER DATA DOUBLE SAMPLES'!B21)</f>
        <v>43894</v>
      </c>
      <c r="C15" s="85" t="str">
        <f>IF('1 TASTER DATA DOUBLE SAMPLES'!C21="","",'1 TASTER DATA DOUBLE SAMPLES'!C21)</f>
        <v>SE-88=HK3</v>
      </c>
      <c r="D15" s="83" t="str">
        <f>IF('1 TASTER DATA DOUBLE SAMPLES'!D21="","",'1 TASTER DATA DOUBLE SAMPLES'!D21)</f>
        <v>EVOO</v>
      </c>
      <c r="E15" s="39">
        <f>IF('1 TASTER DATA DOUBLE SAMPLES'!U21="","",'1 TASTER DATA DOUBLE SAMPLES'!U21)</f>
        <v>8.99999999999999E-2</v>
      </c>
      <c r="F15" s="86" t="str">
        <f>IF('1 TASTER DATA DOUBLE SAMPLES'!AB21="","",'1 TASTER DATA DOUBLE SAMPLES'!AB21)</f>
        <v/>
      </c>
      <c r="G15" s="87" t="str">
        <f>IF('1 TASTER DATA DOUBLE SAMPLES'!Z21="","",'1 TASTER DATA DOUBLE SAMPLES'!Z21)</f>
        <v/>
      </c>
      <c r="H15" s="47"/>
      <c r="I15" s="47"/>
      <c r="J15" s="30"/>
      <c r="U15" s="39">
        <f>U11</f>
        <v>1</v>
      </c>
      <c r="V15" s="40">
        <f t="shared" si="1"/>
        <v>2</v>
      </c>
    </row>
    <row r="16" spans="1:22" ht="15" customHeight="1" x14ac:dyDescent="0.2">
      <c r="A16" s="83">
        <f>'1 TASTER DATA DOUBLE SAMPLES'!A22</f>
        <v>6</v>
      </c>
      <c r="B16" s="84" t="str">
        <f>IF('1 TASTER DATA DOUBLE SAMPLES'!B22="","",'1 TASTER DATA DOUBLE SAMPLES'!B22)</f>
        <v/>
      </c>
      <c r="C16" s="85" t="str">
        <f>IF('1 TASTER DATA DOUBLE SAMPLES'!C22="","",'1 TASTER DATA DOUBLE SAMPLES'!C22)</f>
        <v/>
      </c>
      <c r="D16" s="83" t="str">
        <f>IF('1 TASTER DATA DOUBLE SAMPLES'!D22="","",'1 TASTER DATA DOUBLE SAMPLES'!D22)</f>
        <v/>
      </c>
      <c r="E16" s="39">
        <f>IF('1 TASTER DATA DOUBLE SAMPLES'!U22="","",'1 TASTER DATA DOUBLE SAMPLES'!U22)</f>
        <v>2.25</v>
      </c>
      <c r="F16" s="86" t="str">
        <f>IF('1 TASTER DATA DOUBLE SAMPLES'!AB22="","",'1 TASTER DATA DOUBLE SAMPLES'!AB22)</f>
        <v/>
      </c>
      <c r="G16" s="87" t="str">
        <f>IF('1 TASTER DATA DOUBLE SAMPLES'!Z22="","",'1 TASTER DATA DOUBLE SAMPLES'!Z22)</f>
        <v/>
      </c>
      <c r="H16" s="47"/>
      <c r="I16" s="47"/>
      <c r="J16" s="30"/>
      <c r="U16" s="39">
        <f>U11</f>
        <v>1</v>
      </c>
      <c r="V16" s="40">
        <f t="shared" si="1"/>
        <v>2</v>
      </c>
    </row>
    <row r="17" spans="1:22" ht="15" customHeight="1" x14ac:dyDescent="0.2">
      <c r="A17" s="83">
        <f>'1 TASTER DATA DOUBLE SAMPLES'!A23</f>
        <v>7</v>
      </c>
      <c r="B17" s="84" t="str">
        <f>IF('1 TASTER DATA DOUBLE SAMPLES'!B23="","",'1 TASTER DATA DOUBLE SAMPLES'!B23)</f>
        <v/>
      </c>
      <c r="C17" s="85" t="str">
        <f>IF('1 TASTER DATA DOUBLE SAMPLES'!C23="","",'1 TASTER DATA DOUBLE SAMPLES'!C23)</f>
        <v/>
      </c>
      <c r="D17" s="83" t="str">
        <f>IF('1 TASTER DATA DOUBLE SAMPLES'!D23="","",'1 TASTER DATA DOUBLE SAMPLES'!D23)</f>
        <v/>
      </c>
      <c r="E17" s="39" t="str">
        <f>IF('1 TASTER DATA DOUBLE SAMPLES'!U23="","",'1 TASTER DATA DOUBLE SAMPLES'!U23)</f>
        <v/>
      </c>
      <c r="F17" s="86" t="str">
        <f>IF('1 TASTER DATA DOUBLE SAMPLES'!AB23="","",'1 TASTER DATA DOUBLE SAMPLES'!AB23)</f>
        <v/>
      </c>
      <c r="G17" s="87" t="str">
        <f>IF('1 TASTER DATA DOUBLE SAMPLES'!Z23="","",'1 TASTER DATA DOUBLE SAMPLES'!Z23)</f>
        <v/>
      </c>
      <c r="H17" s="47"/>
      <c r="I17" s="47"/>
      <c r="J17" s="30"/>
      <c r="U17" s="39">
        <f>U11</f>
        <v>1</v>
      </c>
      <c r="V17" s="40">
        <f t="shared" si="1"/>
        <v>2</v>
      </c>
    </row>
    <row r="18" spans="1:22" ht="15" customHeight="1" x14ac:dyDescent="0.2">
      <c r="A18" s="83">
        <f>'1 TASTER DATA DOUBLE SAMPLES'!A24</f>
        <v>8</v>
      </c>
      <c r="B18" s="84" t="str">
        <f>IF('1 TASTER DATA DOUBLE SAMPLES'!B24="","",'1 TASTER DATA DOUBLE SAMPLES'!B24)</f>
        <v/>
      </c>
      <c r="C18" s="85" t="str">
        <f>IF('1 TASTER DATA DOUBLE SAMPLES'!C24="","",'1 TASTER DATA DOUBLE SAMPLES'!C24)</f>
        <v/>
      </c>
      <c r="D18" s="83" t="str">
        <f>IF('1 TASTER DATA DOUBLE SAMPLES'!D24="","",'1 TASTER DATA DOUBLE SAMPLES'!D24)</f>
        <v/>
      </c>
      <c r="E18" s="39" t="str">
        <f>IF('1 TASTER DATA DOUBLE SAMPLES'!U24="","",'1 TASTER DATA DOUBLE SAMPLES'!U24)</f>
        <v/>
      </c>
      <c r="F18" s="86" t="str">
        <f>IF('1 TASTER DATA DOUBLE SAMPLES'!AB24="","",'1 TASTER DATA DOUBLE SAMPLES'!AB24)</f>
        <v/>
      </c>
      <c r="G18" s="87" t="str">
        <f>IF('1 TASTER DATA DOUBLE SAMPLES'!Z24="","",'1 TASTER DATA DOUBLE SAMPLES'!Z24)</f>
        <v/>
      </c>
      <c r="H18" s="47"/>
      <c r="I18" s="47"/>
      <c r="J18" s="30"/>
      <c r="U18" s="39">
        <f>U11</f>
        <v>1</v>
      </c>
      <c r="V18" s="40">
        <f t="shared" si="1"/>
        <v>2</v>
      </c>
    </row>
    <row r="19" spans="1:22" ht="15" customHeight="1" x14ac:dyDescent="0.2">
      <c r="A19" s="83">
        <f>'1 TASTER DATA DOUBLE SAMPLES'!A25</f>
        <v>9</v>
      </c>
      <c r="B19" s="84" t="str">
        <f>IF('1 TASTER DATA DOUBLE SAMPLES'!B25="","",'1 TASTER DATA DOUBLE SAMPLES'!B25)</f>
        <v/>
      </c>
      <c r="C19" s="85" t="str">
        <f>IF('1 TASTER DATA DOUBLE SAMPLES'!C25="","",'1 TASTER DATA DOUBLE SAMPLES'!C25)</f>
        <v/>
      </c>
      <c r="D19" s="83" t="str">
        <f>IF('1 TASTER DATA DOUBLE SAMPLES'!D25="","",'1 TASTER DATA DOUBLE SAMPLES'!D25)</f>
        <v/>
      </c>
      <c r="E19" s="39" t="str">
        <f>IF('1 TASTER DATA DOUBLE SAMPLES'!U25="","",'1 TASTER DATA DOUBLE SAMPLES'!U25)</f>
        <v/>
      </c>
      <c r="F19" s="86" t="str">
        <f>IF('1 TASTER DATA DOUBLE SAMPLES'!AB25="","",'1 TASTER DATA DOUBLE SAMPLES'!AB25)</f>
        <v/>
      </c>
      <c r="G19" s="87" t="str">
        <f>IF('1 TASTER DATA DOUBLE SAMPLES'!Z25="","",'1 TASTER DATA DOUBLE SAMPLES'!Z25)</f>
        <v/>
      </c>
      <c r="H19" s="47"/>
      <c r="I19" s="47"/>
      <c r="J19" s="30"/>
      <c r="U19" s="39">
        <f>U11</f>
        <v>1</v>
      </c>
      <c r="V19" s="40">
        <f t="shared" si="1"/>
        <v>2</v>
      </c>
    </row>
    <row r="20" spans="1:22" ht="15" customHeight="1" x14ac:dyDescent="0.2">
      <c r="A20" s="83">
        <f>'1 TASTER DATA DOUBLE SAMPLES'!A26</f>
        <v>10</v>
      </c>
      <c r="B20" s="84" t="str">
        <f>IF('1 TASTER DATA DOUBLE SAMPLES'!B26="","",'1 TASTER DATA DOUBLE SAMPLES'!B26)</f>
        <v/>
      </c>
      <c r="C20" s="85" t="str">
        <f>IF('1 TASTER DATA DOUBLE SAMPLES'!C26="","",'1 TASTER DATA DOUBLE SAMPLES'!C26)</f>
        <v/>
      </c>
      <c r="D20" s="83" t="str">
        <f>IF('1 TASTER DATA DOUBLE SAMPLES'!D26="","",'1 TASTER DATA DOUBLE SAMPLES'!D26)</f>
        <v/>
      </c>
      <c r="E20" s="39" t="str">
        <f>IF('1 TASTER DATA DOUBLE SAMPLES'!U26="","",'1 TASTER DATA DOUBLE SAMPLES'!U26)</f>
        <v/>
      </c>
      <c r="F20" s="86" t="str">
        <f>IF('1 TASTER DATA DOUBLE SAMPLES'!AB26="","",'1 TASTER DATA DOUBLE SAMPLES'!AB26)</f>
        <v/>
      </c>
      <c r="G20" s="87" t="str">
        <f>IF('1 TASTER DATA DOUBLE SAMPLES'!Z26="","",'1 TASTER DATA DOUBLE SAMPLES'!Z26)</f>
        <v/>
      </c>
      <c r="H20" s="47"/>
      <c r="I20" s="47"/>
      <c r="J20" s="30"/>
      <c r="U20" s="39">
        <f>U11</f>
        <v>1</v>
      </c>
      <c r="V20" s="40">
        <f t="shared" si="1"/>
        <v>2</v>
      </c>
    </row>
    <row r="21" spans="1:22" ht="15" customHeight="1" x14ac:dyDescent="0.2">
      <c r="A21" s="83">
        <f>'1 TASTER DATA DOUBLE SAMPLES'!A27</f>
        <v>11</v>
      </c>
      <c r="B21" s="84" t="str">
        <f>IF('1 TASTER DATA DOUBLE SAMPLES'!B27="","",'1 TASTER DATA DOUBLE SAMPLES'!B27)</f>
        <v/>
      </c>
      <c r="C21" s="85" t="str">
        <f>IF('1 TASTER DATA DOUBLE SAMPLES'!C27="","",'1 TASTER DATA DOUBLE SAMPLES'!C27)</f>
        <v/>
      </c>
      <c r="D21" s="83" t="str">
        <f>IF('1 TASTER DATA DOUBLE SAMPLES'!D27="","",'1 TASTER DATA DOUBLE SAMPLES'!D27)</f>
        <v/>
      </c>
      <c r="E21" s="39" t="str">
        <f>IF('1 TASTER DATA DOUBLE SAMPLES'!U27="","",'1 TASTER DATA DOUBLE SAMPLES'!U27)</f>
        <v/>
      </c>
      <c r="F21" s="86" t="str">
        <f>IF('1 TASTER DATA DOUBLE SAMPLES'!AB27="","",'1 TASTER DATA DOUBLE SAMPLES'!AB27)</f>
        <v/>
      </c>
      <c r="G21" s="87" t="str">
        <f>IF('1 TASTER DATA DOUBLE SAMPLES'!Z27="","",'1 TASTER DATA DOUBLE SAMPLES'!Z27)</f>
        <v/>
      </c>
      <c r="H21" s="47"/>
      <c r="I21" s="47"/>
      <c r="J21" s="30"/>
      <c r="U21" s="39">
        <f>U11</f>
        <v>1</v>
      </c>
      <c r="V21" s="40">
        <f t="shared" si="1"/>
        <v>2</v>
      </c>
    </row>
    <row r="22" spans="1:22" ht="15" customHeight="1" x14ac:dyDescent="0.2">
      <c r="A22" s="83">
        <f>'1 TASTER DATA DOUBLE SAMPLES'!A28</f>
        <v>12</v>
      </c>
      <c r="B22" s="84" t="str">
        <f>IF('1 TASTER DATA DOUBLE SAMPLES'!B28="","",'1 TASTER DATA DOUBLE SAMPLES'!B28)</f>
        <v/>
      </c>
      <c r="C22" s="85" t="str">
        <f>IF('1 TASTER DATA DOUBLE SAMPLES'!C28="","",'1 TASTER DATA DOUBLE SAMPLES'!C28)</f>
        <v/>
      </c>
      <c r="D22" s="83" t="str">
        <f>IF('1 TASTER DATA DOUBLE SAMPLES'!D28="","",'1 TASTER DATA DOUBLE SAMPLES'!D28)</f>
        <v/>
      </c>
      <c r="E22" s="39" t="str">
        <f>IF('1 TASTER DATA DOUBLE SAMPLES'!U28="","",'1 TASTER DATA DOUBLE SAMPLES'!U28)</f>
        <v/>
      </c>
      <c r="F22" s="86" t="str">
        <f>IF('1 TASTER DATA DOUBLE SAMPLES'!AB28="","",'1 TASTER DATA DOUBLE SAMPLES'!AB28)</f>
        <v/>
      </c>
      <c r="G22" s="87" t="str">
        <f>IF('1 TASTER DATA DOUBLE SAMPLES'!Z28="","",'1 TASTER DATA DOUBLE SAMPLES'!Z28)</f>
        <v/>
      </c>
      <c r="H22" s="47"/>
      <c r="I22" s="47"/>
      <c r="J22" s="30"/>
      <c r="U22" s="39">
        <f>U11</f>
        <v>1</v>
      </c>
      <c r="V22" s="40">
        <f t="shared" si="1"/>
        <v>2</v>
      </c>
    </row>
    <row r="23" spans="1:22" ht="15" customHeight="1" x14ac:dyDescent="0.2">
      <c r="A23" s="83">
        <f>'1 TASTER DATA DOUBLE SAMPLES'!A29</f>
        <v>13</v>
      </c>
      <c r="B23" s="84" t="str">
        <f>IF('1 TASTER DATA DOUBLE SAMPLES'!B29="","",'1 TASTER DATA DOUBLE SAMPLES'!B29)</f>
        <v/>
      </c>
      <c r="C23" s="85" t="str">
        <f>IF('1 TASTER DATA DOUBLE SAMPLES'!C29="","",'1 TASTER DATA DOUBLE SAMPLES'!C29)</f>
        <v/>
      </c>
      <c r="D23" s="83" t="str">
        <f>IF('1 TASTER DATA DOUBLE SAMPLES'!D29="","",'1 TASTER DATA DOUBLE SAMPLES'!D29)</f>
        <v/>
      </c>
      <c r="E23" s="39" t="str">
        <f>IF('1 TASTER DATA DOUBLE SAMPLES'!U29="","",'1 TASTER DATA DOUBLE SAMPLES'!U29)</f>
        <v/>
      </c>
      <c r="F23" s="86" t="str">
        <f>IF('1 TASTER DATA DOUBLE SAMPLES'!AB29="","",'1 TASTER DATA DOUBLE SAMPLES'!AB29)</f>
        <v/>
      </c>
      <c r="G23" s="87" t="str">
        <f>IF('1 TASTER DATA DOUBLE SAMPLES'!Z29="","",'1 TASTER DATA DOUBLE SAMPLES'!Z29)</f>
        <v/>
      </c>
      <c r="H23" s="47"/>
      <c r="I23" s="47"/>
      <c r="J23" s="30"/>
      <c r="U23" s="39">
        <f>U11</f>
        <v>1</v>
      </c>
      <c r="V23" s="40">
        <f t="shared" si="1"/>
        <v>2</v>
      </c>
    </row>
    <row r="24" spans="1:22" ht="15" customHeight="1" x14ac:dyDescent="0.2">
      <c r="A24" s="83">
        <f>'1 TASTER DATA DOUBLE SAMPLES'!A30</f>
        <v>14</v>
      </c>
      <c r="B24" s="84" t="str">
        <f>IF('1 TASTER DATA DOUBLE SAMPLES'!B30="","",'1 TASTER DATA DOUBLE SAMPLES'!B30)</f>
        <v/>
      </c>
      <c r="C24" s="85" t="str">
        <f>IF('1 TASTER DATA DOUBLE SAMPLES'!C30="","",'1 TASTER DATA DOUBLE SAMPLES'!C30)</f>
        <v/>
      </c>
      <c r="D24" s="83" t="str">
        <f>IF('1 TASTER DATA DOUBLE SAMPLES'!D30="","",'1 TASTER DATA DOUBLE SAMPLES'!D30)</f>
        <v/>
      </c>
      <c r="E24" s="39" t="str">
        <f>IF('1 TASTER DATA DOUBLE SAMPLES'!U30="","",'1 TASTER DATA DOUBLE SAMPLES'!U30)</f>
        <v/>
      </c>
      <c r="F24" s="86" t="str">
        <f>IF('1 TASTER DATA DOUBLE SAMPLES'!AB30="","",'1 TASTER DATA DOUBLE SAMPLES'!AB30)</f>
        <v/>
      </c>
      <c r="G24" s="87" t="str">
        <f>IF('1 TASTER DATA DOUBLE SAMPLES'!Z30="","",'1 TASTER DATA DOUBLE SAMPLES'!Z30)</f>
        <v/>
      </c>
      <c r="H24" s="47"/>
      <c r="I24" s="47"/>
      <c r="J24" s="30"/>
      <c r="U24" s="39">
        <f>U11</f>
        <v>1</v>
      </c>
      <c r="V24" s="40">
        <f t="shared" si="1"/>
        <v>2</v>
      </c>
    </row>
    <row r="25" spans="1:22" ht="15" customHeight="1" x14ac:dyDescent="0.2">
      <c r="A25" s="83">
        <f>'1 TASTER DATA DOUBLE SAMPLES'!A31</f>
        <v>15</v>
      </c>
      <c r="B25" s="84" t="str">
        <f>IF('1 TASTER DATA DOUBLE SAMPLES'!B31="","",'1 TASTER DATA DOUBLE SAMPLES'!B31)</f>
        <v/>
      </c>
      <c r="C25" s="85" t="str">
        <f>IF('1 TASTER DATA DOUBLE SAMPLES'!C31="","",'1 TASTER DATA DOUBLE SAMPLES'!C31)</f>
        <v/>
      </c>
      <c r="D25" s="83" t="str">
        <f>IF('1 TASTER DATA DOUBLE SAMPLES'!D31="","",'1 TASTER DATA DOUBLE SAMPLES'!D31)</f>
        <v/>
      </c>
      <c r="E25" s="39" t="str">
        <f>IF('1 TASTER DATA DOUBLE SAMPLES'!U31="","",'1 TASTER DATA DOUBLE SAMPLES'!U31)</f>
        <v/>
      </c>
      <c r="F25" s="86" t="str">
        <f>IF('1 TASTER DATA DOUBLE SAMPLES'!AB31="","",'1 TASTER DATA DOUBLE SAMPLES'!AB31)</f>
        <v/>
      </c>
      <c r="G25" s="87" t="str">
        <f>IF('1 TASTER DATA DOUBLE SAMPLES'!Z31="","",'1 TASTER DATA DOUBLE SAMPLES'!Z31)</f>
        <v/>
      </c>
      <c r="H25" s="47"/>
      <c r="I25" s="47"/>
      <c r="J25" s="30"/>
      <c r="U25" s="39">
        <f>U11</f>
        <v>1</v>
      </c>
      <c r="V25" s="40">
        <f t="shared" si="1"/>
        <v>2</v>
      </c>
    </row>
    <row r="26" spans="1:22" ht="15" customHeight="1" x14ac:dyDescent="0.2">
      <c r="A26" s="83">
        <f>'1 TASTER DATA DOUBLE SAMPLES'!A32</f>
        <v>16</v>
      </c>
      <c r="B26" s="84" t="str">
        <f>IF('1 TASTER DATA DOUBLE SAMPLES'!B32="","",'1 TASTER DATA DOUBLE SAMPLES'!B32)</f>
        <v/>
      </c>
      <c r="C26" s="85" t="str">
        <f>IF('1 TASTER DATA DOUBLE SAMPLES'!C32="","",'1 TASTER DATA DOUBLE SAMPLES'!C32)</f>
        <v/>
      </c>
      <c r="D26" s="83" t="str">
        <f>IF('1 TASTER DATA DOUBLE SAMPLES'!D32="","",'1 TASTER DATA DOUBLE SAMPLES'!D32)</f>
        <v/>
      </c>
      <c r="E26" s="39" t="str">
        <f>IF('1 TASTER DATA DOUBLE SAMPLES'!U32="","",'1 TASTER DATA DOUBLE SAMPLES'!U32)</f>
        <v/>
      </c>
      <c r="F26" s="86" t="str">
        <f>IF('1 TASTER DATA DOUBLE SAMPLES'!AB32="","",'1 TASTER DATA DOUBLE SAMPLES'!AB32)</f>
        <v/>
      </c>
      <c r="G26" s="87" t="str">
        <f>IF('1 TASTER DATA DOUBLE SAMPLES'!Z32="","",'1 TASTER DATA DOUBLE SAMPLES'!Z32)</f>
        <v/>
      </c>
      <c r="H26" s="47"/>
      <c r="I26" s="47"/>
      <c r="J26" s="30"/>
      <c r="U26" s="39">
        <f>U11</f>
        <v>1</v>
      </c>
      <c r="V26" s="40">
        <f t="shared" si="1"/>
        <v>2</v>
      </c>
    </row>
    <row r="27" spans="1:22" ht="15" customHeight="1" x14ac:dyDescent="0.2">
      <c r="A27" s="83">
        <f>'1 TASTER DATA DOUBLE SAMPLES'!A33</f>
        <v>17</v>
      </c>
      <c r="B27" s="84" t="str">
        <f>IF('1 TASTER DATA DOUBLE SAMPLES'!B33="","",'1 TASTER DATA DOUBLE SAMPLES'!B33)</f>
        <v/>
      </c>
      <c r="C27" s="85" t="str">
        <f>IF('1 TASTER DATA DOUBLE SAMPLES'!C33="","",'1 TASTER DATA DOUBLE SAMPLES'!C33)</f>
        <v/>
      </c>
      <c r="D27" s="83" t="str">
        <f>IF('1 TASTER DATA DOUBLE SAMPLES'!D33="","",'1 TASTER DATA DOUBLE SAMPLES'!D33)</f>
        <v/>
      </c>
      <c r="E27" s="39" t="str">
        <f>IF('1 TASTER DATA DOUBLE SAMPLES'!U33="","",'1 TASTER DATA DOUBLE SAMPLES'!U33)</f>
        <v/>
      </c>
      <c r="F27" s="86" t="str">
        <f>IF('1 TASTER DATA DOUBLE SAMPLES'!AB33="","",'1 TASTER DATA DOUBLE SAMPLES'!AB33)</f>
        <v/>
      </c>
      <c r="G27" s="87" t="str">
        <f>IF('1 TASTER DATA DOUBLE SAMPLES'!Z33="","",'1 TASTER DATA DOUBLE SAMPLES'!Z33)</f>
        <v/>
      </c>
      <c r="H27" s="47"/>
      <c r="I27" s="47"/>
      <c r="J27" s="30"/>
      <c r="U27" s="39">
        <f>U11</f>
        <v>1</v>
      </c>
      <c r="V27" s="40">
        <f t="shared" si="1"/>
        <v>2</v>
      </c>
    </row>
    <row r="28" spans="1:22" ht="15" customHeight="1" x14ac:dyDescent="0.2">
      <c r="A28" s="83">
        <f>'1 TASTER DATA DOUBLE SAMPLES'!A34</f>
        <v>18</v>
      </c>
      <c r="B28" s="84" t="str">
        <f>IF('1 TASTER DATA DOUBLE SAMPLES'!B34="","",'1 TASTER DATA DOUBLE SAMPLES'!B34)</f>
        <v/>
      </c>
      <c r="C28" s="85" t="str">
        <f>IF('1 TASTER DATA DOUBLE SAMPLES'!C34="","",'1 TASTER DATA DOUBLE SAMPLES'!C34)</f>
        <v/>
      </c>
      <c r="D28" s="83" t="str">
        <f>IF('1 TASTER DATA DOUBLE SAMPLES'!D34="","",'1 TASTER DATA DOUBLE SAMPLES'!D34)</f>
        <v/>
      </c>
      <c r="E28" s="39" t="str">
        <f>IF('1 TASTER DATA DOUBLE SAMPLES'!U34="","",'1 TASTER DATA DOUBLE SAMPLES'!U34)</f>
        <v/>
      </c>
      <c r="F28" s="86" t="str">
        <f>IF('1 TASTER DATA DOUBLE SAMPLES'!AB34="","",'1 TASTER DATA DOUBLE SAMPLES'!AB34)</f>
        <v/>
      </c>
      <c r="G28" s="87" t="str">
        <f>IF('1 TASTER DATA DOUBLE SAMPLES'!Z34="","",'1 TASTER DATA DOUBLE SAMPLES'!Z34)</f>
        <v/>
      </c>
      <c r="H28" s="47"/>
      <c r="I28" s="47"/>
      <c r="J28" s="30"/>
      <c r="U28" s="39">
        <f>U11</f>
        <v>1</v>
      </c>
      <c r="V28" s="40">
        <f t="shared" si="1"/>
        <v>2</v>
      </c>
    </row>
    <row r="29" spans="1:22" ht="15" customHeight="1" x14ac:dyDescent="0.2">
      <c r="A29" s="83">
        <f>'1 TASTER DATA DOUBLE SAMPLES'!A35</f>
        <v>19</v>
      </c>
      <c r="B29" s="84" t="str">
        <f>IF('1 TASTER DATA DOUBLE SAMPLES'!B35="","",'1 TASTER DATA DOUBLE SAMPLES'!B35)</f>
        <v/>
      </c>
      <c r="C29" s="85" t="str">
        <f>IF('1 TASTER DATA DOUBLE SAMPLES'!C35="","",'1 TASTER DATA DOUBLE SAMPLES'!C35)</f>
        <v/>
      </c>
      <c r="D29" s="83" t="str">
        <f>IF('1 TASTER DATA DOUBLE SAMPLES'!D35="","",'1 TASTER DATA DOUBLE SAMPLES'!D35)</f>
        <v/>
      </c>
      <c r="E29" s="39" t="str">
        <f>IF('1 TASTER DATA DOUBLE SAMPLES'!U35="","",'1 TASTER DATA DOUBLE SAMPLES'!U35)</f>
        <v/>
      </c>
      <c r="F29" s="86" t="str">
        <f>IF('1 TASTER DATA DOUBLE SAMPLES'!AB35="","",'1 TASTER DATA DOUBLE SAMPLES'!AB35)</f>
        <v/>
      </c>
      <c r="G29" s="87" t="str">
        <f>IF('1 TASTER DATA DOUBLE SAMPLES'!Z35="","",'1 TASTER DATA DOUBLE SAMPLES'!Z35)</f>
        <v/>
      </c>
      <c r="H29" s="47"/>
      <c r="I29" s="47"/>
      <c r="J29" s="30"/>
      <c r="U29" s="39">
        <f>U11</f>
        <v>1</v>
      </c>
      <c r="V29" s="40">
        <f t="shared" si="1"/>
        <v>2</v>
      </c>
    </row>
    <row r="30" spans="1:22" ht="15" customHeight="1" x14ac:dyDescent="0.2">
      <c r="A30" s="83">
        <f>'1 TASTER DATA DOUBLE SAMPLES'!A36</f>
        <v>20</v>
      </c>
      <c r="B30" s="84" t="str">
        <f>IF('1 TASTER DATA DOUBLE SAMPLES'!B36="","",'1 TASTER DATA DOUBLE SAMPLES'!B36)</f>
        <v/>
      </c>
      <c r="C30" s="85" t="str">
        <f>IF('1 TASTER DATA DOUBLE SAMPLES'!C36="","",'1 TASTER DATA DOUBLE SAMPLES'!C36)</f>
        <v/>
      </c>
      <c r="D30" s="83" t="str">
        <f>IF('1 TASTER DATA DOUBLE SAMPLES'!D36="","",'1 TASTER DATA DOUBLE SAMPLES'!D36)</f>
        <v/>
      </c>
      <c r="E30" s="39" t="str">
        <f>IF('1 TASTER DATA DOUBLE SAMPLES'!U36="","",'1 TASTER DATA DOUBLE SAMPLES'!U36)</f>
        <v/>
      </c>
      <c r="F30" s="86" t="str">
        <f>IF('1 TASTER DATA DOUBLE SAMPLES'!AB36="","",'1 TASTER DATA DOUBLE SAMPLES'!AB36)</f>
        <v/>
      </c>
      <c r="G30" s="87" t="str">
        <f>IF('1 TASTER DATA DOUBLE SAMPLES'!Z36="","",'1 TASTER DATA DOUBLE SAMPLES'!Z36)</f>
        <v/>
      </c>
      <c r="H30" s="47"/>
      <c r="I30" s="47"/>
      <c r="J30" s="30"/>
      <c r="U30" s="39">
        <f>U11</f>
        <v>1</v>
      </c>
      <c r="V30" s="40">
        <f t="shared" si="1"/>
        <v>2</v>
      </c>
    </row>
    <row r="31" spans="1:22" ht="15" customHeight="1" x14ac:dyDescent="0.2">
      <c r="A31" s="83">
        <f>'1 TASTER DATA DOUBLE SAMPLES'!A37</f>
        <v>21</v>
      </c>
      <c r="B31" s="84" t="str">
        <f>IF('1 TASTER DATA DOUBLE SAMPLES'!B37="","",'1 TASTER DATA DOUBLE SAMPLES'!B37)</f>
        <v/>
      </c>
      <c r="C31" s="85" t="str">
        <f>IF('1 TASTER DATA DOUBLE SAMPLES'!C37="","",'1 TASTER DATA DOUBLE SAMPLES'!C37)</f>
        <v/>
      </c>
      <c r="D31" s="83" t="str">
        <f>IF('1 TASTER DATA DOUBLE SAMPLES'!D37="","",'1 TASTER DATA DOUBLE SAMPLES'!D37)</f>
        <v/>
      </c>
      <c r="E31" s="39" t="str">
        <f>IF('1 TASTER DATA DOUBLE SAMPLES'!U37="","",'1 TASTER DATA DOUBLE SAMPLES'!U37)</f>
        <v/>
      </c>
      <c r="F31" s="86" t="str">
        <f>IF('1 TASTER DATA DOUBLE SAMPLES'!AB37="","",'1 TASTER DATA DOUBLE SAMPLES'!AB37)</f>
        <v/>
      </c>
      <c r="G31" s="87" t="str">
        <f>IF('1 TASTER DATA DOUBLE SAMPLES'!Z37="","",'1 TASTER DATA DOUBLE SAMPLES'!Z37)</f>
        <v/>
      </c>
      <c r="H31" s="47"/>
      <c r="I31" s="47"/>
      <c r="J31" s="30"/>
      <c r="U31" s="39">
        <f>U11</f>
        <v>1</v>
      </c>
      <c r="V31" s="40">
        <f t="shared" si="1"/>
        <v>2</v>
      </c>
    </row>
    <row r="32" spans="1:22" ht="15" customHeight="1" x14ac:dyDescent="0.2">
      <c r="A32" s="83">
        <f>'1 TASTER DATA DOUBLE SAMPLES'!A38</f>
        <v>22</v>
      </c>
      <c r="B32" s="84" t="str">
        <f>IF('1 TASTER DATA DOUBLE SAMPLES'!B38="","",'1 TASTER DATA DOUBLE SAMPLES'!B38)</f>
        <v/>
      </c>
      <c r="C32" s="85" t="str">
        <f>IF('1 TASTER DATA DOUBLE SAMPLES'!C38="","",'1 TASTER DATA DOUBLE SAMPLES'!C38)</f>
        <v/>
      </c>
      <c r="D32" s="83" t="str">
        <f>IF('1 TASTER DATA DOUBLE SAMPLES'!D38="","",'1 TASTER DATA DOUBLE SAMPLES'!D38)</f>
        <v/>
      </c>
      <c r="E32" s="39" t="str">
        <f>IF('1 TASTER DATA DOUBLE SAMPLES'!U38="","",'1 TASTER DATA DOUBLE SAMPLES'!U38)</f>
        <v/>
      </c>
      <c r="F32" s="86" t="str">
        <f>IF('1 TASTER DATA DOUBLE SAMPLES'!AB38="","",'1 TASTER DATA DOUBLE SAMPLES'!AB38)</f>
        <v/>
      </c>
      <c r="G32" s="87" t="str">
        <f>IF('1 TASTER DATA DOUBLE SAMPLES'!Z38="","",'1 TASTER DATA DOUBLE SAMPLES'!Z38)</f>
        <v/>
      </c>
      <c r="H32" s="47"/>
      <c r="I32" s="47"/>
      <c r="J32" s="30"/>
      <c r="U32" s="39">
        <f>U11</f>
        <v>1</v>
      </c>
      <c r="V32" s="40">
        <f t="shared" si="1"/>
        <v>2</v>
      </c>
    </row>
    <row r="33" spans="1:22" ht="15" customHeight="1" x14ac:dyDescent="0.2">
      <c r="A33" s="83">
        <f>'1 TASTER DATA DOUBLE SAMPLES'!A39</f>
        <v>23</v>
      </c>
      <c r="B33" s="84" t="str">
        <f>IF('1 TASTER DATA DOUBLE SAMPLES'!B39="","",'1 TASTER DATA DOUBLE SAMPLES'!B39)</f>
        <v/>
      </c>
      <c r="C33" s="85" t="str">
        <f>IF('1 TASTER DATA DOUBLE SAMPLES'!C39="","",'1 TASTER DATA DOUBLE SAMPLES'!C39)</f>
        <v/>
      </c>
      <c r="D33" s="83" t="str">
        <f>IF('1 TASTER DATA DOUBLE SAMPLES'!D39="","",'1 TASTER DATA DOUBLE SAMPLES'!D39)</f>
        <v/>
      </c>
      <c r="E33" s="39" t="str">
        <f>IF('1 TASTER DATA DOUBLE SAMPLES'!U39="","",'1 TASTER DATA DOUBLE SAMPLES'!U39)</f>
        <v/>
      </c>
      <c r="F33" s="86" t="str">
        <f>IF('1 TASTER DATA DOUBLE SAMPLES'!AB39="","",'1 TASTER DATA DOUBLE SAMPLES'!AB39)</f>
        <v/>
      </c>
      <c r="G33" s="87" t="str">
        <f>IF('1 TASTER DATA DOUBLE SAMPLES'!Z39="","",'1 TASTER DATA DOUBLE SAMPLES'!Z39)</f>
        <v/>
      </c>
      <c r="H33" s="47"/>
      <c r="I33" s="47"/>
      <c r="J33" s="30"/>
      <c r="U33" s="39">
        <f>U11</f>
        <v>1</v>
      </c>
      <c r="V33" s="40">
        <f t="shared" si="1"/>
        <v>2</v>
      </c>
    </row>
    <row r="34" spans="1:22" ht="15" customHeight="1" x14ac:dyDescent="0.2">
      <c r="A34" s="83">
        <f>'1 TASTER DATA DOUBLE SAMPLES'!A40</f>
        <v>24</v>
      </c>
      <c r="B34" s="84" t="str">
        <f>IF('1 TASTER DATA DOUBLE SAMPLES'!B40="","",'1 TASTER DATA DOUBLE SAMPLES'!B40)</f>
        <v/>
      </c>
      <c r="C34" s="85" t="str">
        <f>IF('1 TASTER DATA DOUBLE SAMPLES'!C40="","",'1 TASTER DATA DOUBLE SAMPLES'!C40)</f>
        <v/>
      </c>
      <c r="D34" s="83" t="str">
        <f>IF('1 TASTER DATA DOUBLE SAMPLES'!D40="","",'1 TASTER DATA DOUBLE SAMPLES'!D40)</f>
        <v/>
      </c>
      <c r="E34" s="39" t="str">
        <f>IF('1 TASTER DATA DOUBLE SAMPLES'!U40="","",'1 TASTER DATA DOUBLE SAMPLES'!U40)</f>
        <v/>
      </c>
      <c r="F34" s="86" t="str">
        <f>IF('1 TASTER DATA DOUBLE SAMPLES'!AB40="","",'1 TASTER DATA DOUBLE SAMPLES'!AB40)</f>
        <v/>
      </c>
      <c r="G34" s="87" t="str">
        <f>IF('1 TASTER DATA DOUBLE SAMPLES'!Z40="","",'1 TASTER DATA DOUBLE SAMPLES'!Z40)</f>
        <v/>
      </c>
      <c r="H34" s="47"/>
      <c r="I34" s="47"/>
      <c r="J34" s="30"/>
      <c r="K34" s="35"/>
      <c r="L34" s="35"/>
      <c r="M34" s="35"/>
      <c r="N34" s="35"/>
      <c r="O34" s="35"/>
      <c r="P34" s="35"/>
      <c r="Q34" s="35"/>
      <c r="R34" s="35"/>
      <c r="S34" s="35"/>
      <c r="U34" s="39">
        <f>U11</f>
        <v>1</v>
      </c>
      <c r="V34" s="40">
        <f t="shared" si="1"/>
        <v>2</v>
      </c>
    </row>
    <row r="35" spans="1:22" ht="15" customHeight="1" x14ac:dyDescent="0.2">
      <c r="A35" s="83">
        <f>'1 TASTER DATA DOUBLE SAMPLES'!A41</f>
        <v>25</v>
      </c>
      <c r="B35" s="84" t="str">
        <f>IF('1 TASTER DATA DOUBLE SAMPLES'!B41="","",'1 TASTER DATA DOUBLE SAMPLES'!B41)</f>
        <v/>
      </c>
      <c r="C35" s="85" t="str">
        <f>IF('1 TASTER DATA DOUBLE SAMPLES'!C41="","",'1 TASTER DATA DOUBLE SAMPLES'!C41)</f>
        <v/>
      </c>
      <c r="D35" s="83" t="str">
        <f>IF('1 TASTER DATA DOUBLE SAMPLES'!D41="","",'1 TASTER DATA DOUBLE SAMPLES'!D41)</f>
        <v/>
      </c>
      <c r="E35" s="39" t="str">
        <f>IF('1 TASTER DATA DOUBLE SAMPLES'!U41="","",'1 TASTER DATA DOUBLE SAMPLES'!U41)</f>
        <v/>
      </c>
      <c r="F35" s="86" t="str">
        <f>IF('1 TASTER DATA DOUBLE SAMPLES'!AB41="","",'1 TASTER DATA DOUBLE SAMPLES'!AB41)</f>
        <v/>
      </c>
      <c r="G35" s="87" t="str">
        <f>IF('1 TASTER DATA DOUBLE SAMPLES'!Z41="","",'1 TASTER DATA DOUBLE SAMPLES'!Z41)</f>
        <v/>
      </c>
      <c r="H35" s="47"/>
      <c r="I35" s="47"/>
      <c r="J35" s="30"/>
      <c r="U35" s="39">
        <f>U34</f>
        <v>1</v>
      </c>
      <c r="V35" s="40">
        <f t="shared" si="1"/>
        <v>2</v>
      </c>
    </row>
    <row r="36" spans="1:22" ht="15" customHeight="1" x14ac:dyDescent="0.2">
      <c r="A36" s="83">
        <f>'1 TASTER DATA DOUBLE SAMPLES'!A42</f>
        <v>26</v>
      </c>
      <c r="B36" s="84" t="str">
        <f>IF('1 TASTER DATA DOUBLE SAMPLES'!B42="","",'1 TASTER DATA DOUBLE SAMPLES'!B42)</f>
        <v/>
      </c>
      <c r="C36" s="85" t="str">
        <f>IF('1 TASTER DATA DOUBLE SAMPLES'!C42="","",'1 TASTER DATA DOUBLE SAMPLES'!C42)</f>
        <v/>
      </c>
      <c r="D36" s="83" t="str">
        <f>IF('1 TASTER DATA DOUBLE SAMPLES'!D42="","",'1 TASTER DATA DOUBLE SAMPLES'!D42)</f>
        <v/>
      </c>
      <c r="E36" s="39" t="str">
        <f>IF('1 TASTER DATA DOUBLE SAMPLES'!U42="","",'1 TASTER DATA DOUBLE SAMPLES'!U42)</f>
        <v/>
      </c>
      <c r="F36" s="86" t="str">
        <f>IF('1 TASTER DATA DOUBLE SAMPLES'!AB42="","",'1 TASTER DATA DOUBLE SAMPLES'!AB42)</f>
        <v/>
      </c>
      <c r="G36" s="87" t="str">
        <f>IF('1 TASTER DATA DOUBLE SAMPLES'!Z42="","",'1 TASTER DATA DOUBLE SAMPLES'!Z42)</f>
        <v/>
      </c>
      <c r="H36" s="47"/>
      <c r="I36" s="47"/>
      <c r="J36" s="30"/>
      <c r="U36" s="39">
        <f>U34</f>
        <v>1</v>
      </c>
      <c r="V36" s="40">
        <f t="shared" si="1"/>
        <v>2</v>
      </c>
    </row>
    <row r="37" spans="1:22" ht="15" customHeight="1" x14ac:dyDescent="0.2">
      <c r="A37" s="83">
        <f>'1 TASTER DATA DOUBLE SAMPLES'!A43</f>
        <v>27</v>
      </c>
      <c r="B37" s="84" t="str">
        <f>IF('1 TASTER DATA DOUBLE SAMPLES'!B43="","",'1 TASTER DATA DOUBLE SAMPLES'!B43)</f>
        <v/>
      </c>
      <c r="C37" s="85" t="str">
        <f>IF('1 TASTER DATA DOUBLE SAMPLES'!C43="","",'1 TASTER DATA DOUBLE SAMPLES'!C43)</f>
        <v/>
      </c>
      <c r="D37" s="83" t="str">
        <f>IF('1 TASTER DATA DOUBLE SAMPLES'!D43="","",'1 TASTER DATA DOUBLE SAMPLES'!D43)</f>
        <v/>
      </c>
      <c r="E37" s="39" t="str">
        <f>IF('1 TASTER DATA DOUBLE SAMPLES'!U43="","",'1 TASTER DATA DOUBLE SAMPLES'!U43)</f>
        <v/>
      </c>
      <c r="F37" s="86" t="str">
        <f>IF('1 TASTER DATA DOUBLE SAMPLES'!AB43="","",'1 TASTER DATA DOUBLE SAMPLES'!AB43)</f>
        <v/>
      </c>
      <c r="G37" s="87" t="str">
        <f>IF('1 TASTER DATA DOUBLE SAMPLES'!Z43="","",'1 TASTER DATA DOUBLE SAMPLES'!Z43)</f>
        <v/>
      </c>
      <c r="H37" s="47"/>
      <c r="I37" s="47"/>
      <c r="J37" s="30"/>
      <c r="U37" s="39">
        <f>U34</f>
        <v>1</v>
      </c>
      <c r="V37" s="40">
        <f t="shared" si="1"/>
        <v>2</v>
      </c>
    </row>
    <row r="38" spans="1:22" ht="15" customHeight="1" x14ac:dyDescent="0.2">
      <c r="A38" s="83">
        <f>'1 TASTER DATA DOUBLE SAMPLES'!A44</f>
        <v>28</v>
      </c>
      <c r="B38" s="84" t="str">
        <f>IF('1 TASTER DATA DOUBLE SAMPLES'!B44="","",'1 TASTER DATA DOUBLE SAMPLES'!B44)</f>
        <v/>
      </c>
      <c r="C38" s="85" t="str">
        <f>IF('1 TASTER DATA DOUBLE SAMPLES'!C44="","",'1 TASTER DATA DOUBLE SAMPLES'!C44)</f>
        <v/>
      </c>
      <c r="D38" s="83" t="str">
        <f>IF('1 TASTER DATA DOUBLE SAMPLES'!D44="","",'1 TASTER DATA DOUBLE SAMPLES'!D44)</f>
        <v/>
      </c>
      <c r="E38" s="39" t="str">
        <f>IF('1 TASTER DATA DOUBLE SAMPLES'!U44="","",'1 TASTER DATA DOUBLE SAMPLES'!U44)</f>
        <v/>
      </c>
      <c r="F38" s="86" t="str">
        <f>IF('1 TASTER DATA DOUBLE SAMPLES'!AB44="","",'1 TASTER DATA DOUBLE SAMPLES'!AB44)</f>
        <v/>
      </c>
      <c r="G38" s="87" t="str">
        <f>IF('1 TASTER DATA DOUBLE SAMPLES'!Z44="","",'1 TASTER DATA DOUBLE SAMPLES'!Z44)</f>
        <v/>
      </c>
      <c r="H38" s="47"/>
      <c r="I38" s="47"/>
      <c r="J38" s="30"/>
      <c r="U38" s="39">
        <f>U34</f>
        <v>1</v>
      </c>
      <c r="V38" s="40">
        <f t="shared" si="1"/>
        <v>2</v>
      </c>
    </row>
    <row r="39" spans="1:22" ht="15" customHeight="1" x14ac:dyDescent="0.2">
      <c r="A39" s="83">
        <f>'1 TASTER DATA DOUBLE SAMPLES'!A45</f>
        <v>29</v>
      </c>
      <c r="B39" s="84" t="str">
        <f>IF('1 TASTER DATA DOUBLE SAMPLES'!B45="","",'1 TASTER DATA DOUBLE SAMPLES'!B45)</f>
        <v/>
      </c>
      <c r="C39" s="85" t="str">
        <f>IF('1 TASTER DATA DOUBLE SAMPLES'!C45="","",'1 TASTER DATA DOUBLE SAMPLES'!C45)</f>
        <v/>
      </c>
      <c r="D39" s="83" t="str">
        <f>IF('1 TASTER DATA DOUBLE SAMPLES'!D45="","",'1 TASTER DATA DOUBLE SAMPLES'!D45)</f>
        <v/>
      </c>
      <c r="E39" s="39" t="str">
        <f>IF('1 TASTER DATA DOUBLE SAMPLES'!U45="","",'1 TASTER DATA DOUBLE SAMPLES'!U45)</f>
        <v/>
      </c>
      <c r="F39" s="86" t="str">
        <f>IF('1 TASTER DATA DOUBLE SAMPLES'!AB45="","",'1 TASTER DATA DOUBLE SAMPLES'!AB45)</f>
        <v/>
      </c>
      <c r="G39" s="87" t="str">
        <f>IF('1 TASTER DATA DOUBLE SAMPLES'!Z45="","",'1 TASTER DATA DOUBLE SAMPLES'!Z45)</f>
        <v/>
      </c>
      <c r="H39" s="47"/>
      <c r="I39" s="47"/>
      <c r="J39" s="30"/>
      <c r="U39" s="39">
        <f>U34</f>
        <v>1</v>
      </c>
      <c r="V39" s="40">
        <f t="shared" si="1"/>
        <v>2</v>
      </c>
    </row>
    <row r="40" spans="1:22" ht="15" customHeight="1" x14ac:dyDescent="0.2">
      <c r="A40" s="83">
        <f>'1 TASTER DATA DOUBLE SAMPLES'!A46</f>
        <v>30</v>
      </c>
      <c r="B40" s="84" t="str">
        <f>IF('1 TASTER DATA DOUBLE SAMPLES'!B46="","",'1 TASTER DATA DOUBLE SAMPLES'!B46)</f>
        <v/>
      </c>
      <c r="C40" s="85" t="str">
        <f>IF('1 TASTER DATA DOUBLE SAMPLES'!C46="","",'1 TASTER DATA DOUBLE SAMPLES'!C46)</f>
        <v/>
      </c>
      <c r="D40" s="83" t="str">
        <f>IF('1 TASTER DATA DOUBLE SAMPLES'!D46="","",'1 TASTER DATA DOUBLE SAMPLES'!D46)</f>
        <v/>
      </c>
      <c r="E40" s="39" t="str">
        <f>IF('1 TASTER DATA DOUBLE SAMPLES'!U46="","",'1 TASTER DATA DOUBLE SAMPLES'!U46)</f>
        <v/>
      </c>
      <c r="F40" s="86" t="str">
        <f>IF('1 TASTER DATA DOUBLE SAMPLES'!AB46="","",'1 TASTER DATA DOUBLE SAMPLES'!AB46)</f>
        <v/>
      </c>
      <c r="G40" s="87" t="str">
        <f>IF('1 TASTER DATA DOUBLE SAMPLES'!Z46="","",'1 TASTER DATA DOUBLE SAMPLES'!Z46)</f>
        <v/>
      </c>
      <c r="H40" s="47"/>
      <c r="I40" s="47"/>
      <c r="J40" s="30"/>
      <c r="U40" s="39">
        <f>U34</f>
        <v>1</v>
      </c>
      <c r="V40" s="40">
        <f t="shared" si="1"/>
        <v>2</v>
      </c>
    </row>
    <row r="41" spans="1:22" ht="15" customHeight="1" x14ac:dyDescent="0.2">
      <c r="A41" s="83">
        <f>'1 TASTER DATA DOUBLE SAMPLES'!A47</f>
        <v>31</v>
      </c>
      <c r="B41" s="84" t="str">
        <f>IF('1 TASTER DATA DOUBLE SAMPLES'!B47="","",'1 TASTER DATA DOUBLE SAMPLES'!B47)</f>
        <v/>
      </c>
      <c r="C41" s="85" t="str">
        <f>IF('1 TASTER DATA DOUBLE SAMPLES'!C47="","",'1 TASTER DATA DOUBLE SAMPLES'!C47)</f>
        <v/>
      </c>
      <c r="D41" s="83" t="str">
        <f>IF('1 TASTER DATA DOUBLE SAMPLES'!D47="","",'1 TASTER DATA DOUBLE SAMPLES'!D47)</f>
        <v/>
      </c>
      <c r="E41" s="39" t="str">
        <f>IF('1 TASTER DATA DOUBLE SAMPLES'!U47="","",'1 TASTER DATA DOUBLE SAMPLES'!U47)</f>
        <v/>
      </c>
      <c r="F41" s="86" t="str">
        <f>IF('1 TASTER DATA DOUBLE SAMPLES'!AB47="","",'1 TASTER DATA DOUBLE SAMPLES'!AB47)</f>
        <v/>
      </c>
      <c r="G41" s="87" t="str">
        <f>IF('1 TASTER DATA DOUBLE SAMPLES'!Z47="","",'1 TASTER DATA DOUBLE SAMPLES'!Z47)</f>
        <v/>
      </c>
      <c r="H41" s="47"/>
      <c r="I41" s="47"/>
      <c r="J41" s="30"/>
      <c r="U41" s="39">
        <f>U34</f>
        <v>1</v>
      </c>
      <c r="V41" s="40">
        <f t="shared" si="1"/>
        <v>2</v>
      </c>
    </row>
    <row r="42" spans="1:22" ht="15" customHeight="1" x14ac:dyDescent="0.2">
      <c r="A42" s="83">
        <f>'1 TASTER DATA DOUBLE SAMPLES'!A48</f>
        <v>32</v>
      </c>
      <c r="B42" s="84" t="str">
        <f>IF('1 TASTER DATA DOUBLE SAMPLES'!B48="","",'1 TASTER DATA DOUBLE SAMPLES'!B48)</f>
        <v/>
      </c>
      <c r="C42" s="85" t="str">
        <f>IF('1 TASTER DATA DOUBLE SAMPLES'!C48="","",'1 TASTER DATA DOUBLE SAMPLES'!C48)</f>
        <v/>
      </c>
      <c r="D42" s="83" t="str">
        <f>IF('1 TASTER DATA DOUBLE SAMPLES'!D48="","",'1 TASTER DATA DOUBLE SAMPLES'!D48)</f>
        <v/>
      </c>
      <c r="E42" s="39" t="str">
        <f>IF('1 TASTER DATA DOUBLE SAMPLES'!U48="","",'1 TASTER DATA DOUBLE SAMPLES'!U48)</f>
        <v/>
      </c>
      <c r="F42" s="86" t="str">
        <f>IF('1 TASTER DATA DOUBLE SAMPLES'!AB48="","",'1 TASTER DATA DOUBLE SAMPLES'!AB48)</f>
        <v/>
      </c>
      <c r="G42" s="87" t="str">
        <f>IF('1 TASTER DATA DOUBLE SAMPLES'!Z48="","",'1 TASTER DATA DOUBLE SAMPLES'!Z48)</f>
        <v/>
      </c>
      <c r="H42" s="47"/>
      <c r="I42" s="47"/>
      <c r="J42" s="30"/>
      <c r="U42" s="39">
        <f>U34</f>
        <v>1</v>
      </c>
      <c r="V42" s="40">
        <f t="shared" si="1"/>
        <v>2</v>
      </c>
    </row>
    <row r="43" spans="1:22" ht="15" customHeight="1" x14ac:dyDescent="0.2">
      <c r="A43" s="83">
        <f>'1 TASTER DATA DOUBLE SAMPLES'!A49</f>
        <v>33</v>
      </c>
      <c r="B43" s="84" t="str">
        <f>IF('1 TASTER DATA DOUBLE SAMPLES'!B49="","",'1 TASTER DATA DOUBLE SAMPLES'!B49)</f>
        <v/>
      </c>
      <c r="C43" s="85" t="str">
        <f>IF('1 TASTER DATA DOUBLE SAMPLES'!C49="","",'1 TASTER DATA DOUBLE SAMPLES'!C49)</f>
        <v/>
      </c>
      <c r="D43" s="83" t="str">
        <f>IF('1 TASTER DATA DOUBLE SAMPLES'!D49="","",'1 TASTER DATA DOUBLE SAMPLES'!D49)</f>
        <v/>
      </c>
      <c r="E43" s="39" t="str">
        <f>IF('1 TASTER DATA DOUBLE SAMPLES'!U49="","",'1 TASTER DATA DOUBLE SAMPLES'!U49)</f>
        <v/>
      </c>
      <c r="F43" s="86" t="str">
        <f>IF('1 TASTER DATA DOUBLE SAMPLES'!AB49="","",'1 TASTER DATA DOUBLE SAMPLES'!AB49)</f>
        <v/>
      </c>
      <c r="G43" s="87" t="str">
        <f>IF('1 TASTER DATA DOUBLE SAMPLES'!Z49="","",'1 TASTER DATA DOUBLE SAMPLES'!Z49)</f>
        <v/>
      </c>
      <c r="H43" s="47"/>
      <c r="I43" s="47"/>
      <c r="J43" s="30"/>
      <c r="U43" s="39">
        <f>U34</f>
        <v>1</v>
      </c>
      <c r="V43" s="40">
        <f t="shared" si="1"/>
        <v>2</v>
      </c>
    </row>
    <row r="44" spans="1:22" ht="15" customHeight="1" x14ac:dyDescent="0.2">
      <c r="A44" s="83">
        <f>'1 TASTER DATA DOUBLE SAMPLES'!A50</f>
        <v>34</v>
      </c>
      <c r="B44" s="84" t="str">
        <f>IF('1 TASTER DATA DOUBLE SAMPLES'!B50="","",'1 TASTER DATA DOUBLE SAMPLES'!B50)</f>
        <v/>
      </c>
      <c r="C44" s="85" t="str">
        <f>IF('1 TASTER DATA DOUBLE SAMPLES'!C50="","",'1 TASTER DATA DOUBLE SAMPLES'!C50)</f>
        <v/>
      </c>
      <c r="D44" s="83" t="str">
        <f>IF('1 TASTER DATA DOUBLE SAMPLES'!D50="","",'1 TASTER DATA DOUBLE SAMPLES'!D50)</f>
        <v/>
      </c>
      <c r="E44" s="39" t="str">
        <f>IF('1 TASTER DATA DOUBLE SAMPLES'!U50="","",'1 TASTER DATA DOUBLE SAMPLES'!U50)</f>
        <v/>
      </c>
      <c r="F44" s="86" t="str">
        <f>IF('1 TASTER DATA DOUBLE SAMPLES'!AB50="","",'1 TASTER DATA DOUBLE SAMPLES'!AB50)</f>
        <v/>
      </c>
      <c r="G44" s="87" t="str">
        <f>IF('1 TASTER DATA DOUBLE SAMPLES'!Z50="","",'1 TASTER DATA DOUBLE SAMPLES'!Z50)</f>
        <v/>
      </c>
      <c r="H44" s="47"/>
      <c r="I44" s="47"/>
      <c r="J44" s="30"/>
      <c r="U44" s="39">
        <f>U34</f>
        <v>1</v>
      </c>
      <c r="V44" s="40">
        <f t="shared" si="1"/>
        <v>2</v>
      </c>
    </row>
    <row r="45" spans="1:22" ht="15" customHeight="1" x14ac:dyDescent="0.2">
      <c r="A45" s="83">
        <f>'1 TASTER DATA DOUBLE SAMPLES'!A51</f>
        <v>35</v>
      </c>
      <c r="B45" s="84" t="str">
        <f>IF('1 TASTER DATA DOUBLE SAMPLES'!B51="","",'1 TASTER DATA DOUBLE SAMPLES'!B51)</f>
        <v/>
      </c>
      <c r="C45" s="85" t="str">
        <f>IF('1 TASTER DATA DOUBLE SAMPLES'!C51="","",'1 TASTER DATA DOUBLE SAMPLES'!C51)</f>
        <v/>
      </c>
      <c r="D45" s="83" t="str">
        <f>IF('1 TASTER DATA DOUBLE SAMPLES'!D51="","",'1 TASTER DATA DOUBLE SAMPLES'!D51)</f>
        <v/>
      </c>
      <c r="E45" s="39" t="str">
        <f>IF('1 TASTER DATA DOUBLE SAMPLES'!U51="","",'1 TASTER DATA DOUBLE SAMPLES'!U51)</f>
        <v/>
      </c>
      <c r="F45" s="86" t="str">
        <f>IF('1 TASTER DATA DOUBLE SAMPLES'!AB51="","",'1 TASTER DATA DOUBLE SAMPLES'!AB51)</f>
        <v/>
      </c>
      <c r="G45" s="87" t="str">
        <f>IF('1 TASTER DATA DOUBLE SAMPLES'!Z51="","",'1 TASTER DATA DOUBLE SAMPLES'!Z51)</f>
        <v/>
      </c>
      <c r="H45" s="47"/>
      <c r="I45" s="47"/>
      <c r="J45" s="30"/>
      <c r="U45" s="39">
        <f>U34</f>
        <v>1</v>
      </c>
      <c r="V45" s="40">
        <f t="shared" si="1"/>
        <v>2</v>
      </c>
    </row>
    <row r="46" spans="1:22" ht="15" customHeight="1" x14ac:dyDescent="0.2">
      <c r="A46" s="83">
        <f>'1 TASTER DATA DOUBLE SAMPLES'!A52</f>
        <v>36</v>
      </c>
      <c r="B46" s="84" t="str">
        <f>IF('1 TASTER DATA DOUBLE SAMPLES'!B52="","",'1 TASTER DATA DOUBLE SAMPLES'!B52)</f>
        <v/>
      </c>
      <c r="C46" s="85" t="str">
        <f>IF('1 TASTER DATA DOUBLE SAMPLES'!C52="","",'1 TASTER DATA DOUBLE SAMPLES'!C52)</f>
        <v/>
      </c>
      <c r="D46" s="83" t="str">
        <f>IF('1 TASTER DATA DOUBLE SAMPLES'!D52="","",'1 TASTER DATA DOUBLE SAMPLES'!D52)</f>
        <v/>
      </c>
      <c r="E46" s="39" t="str">
        <f>IF('1 TASTER DATA DOUBLE SAMPLES'!U52="","",'1 TASTER DATA DOUBLE SAMPLES'!U52)</f>
        <v/>
      </c>
      <c r="F46" s="86" t="str">
        <f>IF('1 TASTER DATA DOUBLE SAMPLES'!AB52="","",'1 TASTER DATA DOUBLE SAMPLES'!AB52)</f>
        <v/>
      </c>
      <c r="G46" s="87" t="str">
        <f>IF('1 TASTER DATA DOUBLE SAMPLES'!Z52="","",'1 TASTER DATA DOUBLE SAMPLES'!Z52)</f>
        <v/>
      </c>
      <c r="H46" s="47"/>
      <c r="I46" s="47"/>
      <c r="J46" s="30"/>
      <c r="U46" s="39">
        <f t="shared" ref="U46" si="2">U36</f>
        <v>1</v>
      </c>
      <c r="V46" s="40">
        <f t="shared" si="1"/>
        <v>2</v>
      </c>
    </row>
    <row r="47" spans="1:22" x14ac:dyDescent="0.2">
      <c r="A47" s="83">
        <f>'1 TASTER DATA DOUBLE SAMPLES'!A53</f>
        <v>37</v>
      </c>
      <c r="B47" s="84" t="str">
        <f>IF('1 TASTER DATA DOUBLE SAMPLES'!B53="","",'1 TASTER DATA DOUBLE SAMPLES'!B53)</f>
        <v/>
      </c>
      <c r="C47" s="85" t="str">
        <f>IF('1 TASTER DATA DOUBLE SAMPLES'!C53="","",'1 TASTER DATA DOUBLE SAMPLES'!C53)</f>
        <v/>
      </c>
      <c r="D47" s="83" t="str">
        <f>IF('1 TASTER DATA DOUBLE SAMPLES'!D53="","",'1 TASTER DATA DOUBLE SAMPLES'!D53)</f>
        <v/>
      </c>
      <c r="E47" s="39" t="str">
        <f>IF('1 TASTER DATA DOUBLE SAMPLES'!U53="","",'1 TASTER DATA DOUBLE SAMPLES'!U53)</f>
        <v/>
      </c>
      <c r="F47" s="86" t="str">
        <f>IF('1 TASTER DATA DOUBLE SAMPLES'!AB53="","",'1 TASTER DATA DOUBLE SAMPLES'!AB53)</f>
        <v/>
      </c>
      <c r="G47" s="87" t="str">
        <f>IF('1 TASTER DATA DOUBLE SAMPLES'!Z53="","",'1 TASTER DATA DOUBLE SAMPLES'!Z53)</f>
        <v/>
      </c>
      <c r="H47" s="47"/>
      <c r="I47" s="47"/>
      <c r="U47" s="39">
        <f t="shared" ref="U47" si="3">U36</f>
        <v>1</v>
      </c>
      <c r="V47" s="40">
        <f t="shared" si="1"/>
        <v>2</v>
      </c>
    </row>
    <row r="48" spans="1:22" x14ac:dyDescent="0.2">
      <c r="A48" s="83">
        <f>'1 TASTER DATA DOUBLE SAMPLES'!A54</f>
        <v>38</v>
      </c>
      <c r="B48" s="84" t="str">
        <f>IF('1 TASTER DATA DOUBLE SAMPLES'!B54="","",'1 TASTER DATA DOUBLE SAMPLES'!B54)</f>
        <v/>
      </c>
      <c r="C48" s="85" t="str">
        <f>IF('1 TASTER DATA DOUBLE SAMPLES'!C54="","",'1 TASTER DATA DOUBLE SAMPLES'!C54)</f>
        <v/>
      </c>
      <c r="D48" s="83" t="str">
        <f>IF('1 TASTER DATA DOUBLE SAMPLES'!D54="","",'1 TASTER DATA DOUBLE SAMPLES'!D54)</f>
        <v/>
      </c>
      <c r="E48" s="39" t="str">
        <f>IF('1 TASTER DATA DOUBLE SAMPLES'!U54="","",'1 TASTER DATA DOUBLE SAMPLES'!U54)</f>
        <v/>
      </c>
      <c r="F48" s="86" t="str">
        <f>IF('1 TASTER DATA DOUBLE SAMPLES'!AB54="","",'1 TASTER DATA DOUBLE SAMPLES'!AB54)</f>
        <v/>
      </c>
      <c r="G48" s="87" t="str">
        <f>IF('1 TASTER DATA DOUBLE SAMPLES'!Z54="","",'1 TASTER DATA DOUBLE SAMPLES'!Z54)</f>
        <v/>
      </c>
      <c r="H48" s="47"/>
      <c r="I48" s="47"/>
      <c r="U48" s="39">
        <f t="shared" ref="U48" si="4">U38</f>
        <v>1</v>
      </c>
      <c r="V48" s="40">
        <f t="shared" si="1"/>
        <v>2</v>
      </c>
    </row>
    <row r="49" spans="1:22" x14ac:dyDescent="0.2">
      <c r="A49" s="83">
        <f>'1 TASTER DATA DOUBLE SAMPLES'!A55</f>
        <v>39</v>
      </c>
      <c r="B49" s="84" t="str">
        <f>IF('1 TASTER DATA DOUBLE SAMPLES'!B55="","",'1 TASTER DATA DOUBLE SAMPLES'!B55)</f>
        <v/>
      </c>
      <c r="C49" s="85" t="str">
        <f>IF('1 TASTER DATA DOUBLE SAMPLES'!C55="","",'1 TASTER DATA DOUBLE SAMPLES'!C55)</f>
        <v/>
      </c>
      <c r="D49" s="83" t="str">
        <f>IF('1 TASTER DATA DOUBLE SAMPLES'!D55="","",'1 TASTER DATA DOUBLE SAMPLES'!D55)</f>
        <v/>
      </c>
      <c r="E49" s="39" t="str">
        <f>IF('1 TASTER DATA DOUBLE SAMPLES'!U55="","",'1 TASTER DATA DOUBLE SAMPLES'!U55)</f>
        <v/>
      </c>
      <c r="F49" s="86" t="str">
        <f>IF('1 TASTER DATA DOUBLE SAMPLES'!AB55="","",'1 TASTER DATA DOUBLE SAMPLES'!AB55)</f>
        <v/>
      </c>
      <c r="G49" s="87" t="str">
        <f>IF('1 TASTER DATA DOUBLE SAMPLES'!Z55="","",'1 TASTER DATA DOUBLE SAMPLES'!Z55)</f>
        <v/>
      </c>
      <c r="H49" s="47"/>
      <c r="I49" s="47"/>
      <c r="U49" s="39">
        <f t="shared" ref="U49" si="5">U38</f>
        <v>1</v>
      </c>
      <c r="V49" s="40">
        <f t="shared" si="1"/>
        <v>2</v>
      </c>
    </row>
    <row r="50" spans="1:22" x14ac:dyDescent="0.2">
      <c r="A50" s="83">
        <f>'1 TASTER DATA DOUBLE SAMPLES'!A56</f>
        <v>40</v>
      </c>
      <c r="B50" s="84" t="str">
        <f>IF('1 TASTER DATA DOUBLE SAMPLES'!B56="","",'1 TASTER DATA DOUBLE SAMPLES'!B56)</f>
        <v/>
      </c>
      <c r="C50" s="85" t="str">
        <f>IF('1 TASTER DATA DOUBLE SAMPLES'!C56="","",'1 TASTER DATA DOUBLE SAMPLES'!C56)</f>
        <v/>
      </c>
      <c r="D50" s="83" t="str">
        <f>IF('1 TASTER DATA DOUBLE SAMPLES'!D56="","",'1 TASTER DATA DOUBLE SAMPLES'!D56)</f>
        <v/>
      </c>
      <c r="E50" s="39" t="str">
        <f>IF('1 TASTER DATA DOUBLE SAMPLES'!U56="","",'1 TASTER DATA DOUBLE SAMPLES'!U56)</f>
        <v/>
      </c>
      <c r="F50" s="86" t="str">
        <f>IF('1 TASTER DATA DOUBLE SAMPLES'!AB56="","",'1 TASTER DATA DOUBLE SAMPLES'!AB56)</f>
        <v/>
      </c>
      <c r="G50" s="87" t="str">
        <f>IF('1 TASTER DATA DOUBLE SAMPLES'!Z56="","",'1 TASTER DATA DOUBLE SAMPLES'!Z56)</f>
        <v/>
      </c>
      <c r="H50" s="47"/>
      <c r="I50" s="47"/>
      <c r="U50" s="39">
        <f t="shared" ref="U50" si="6">U40</f>
        <v>1</v>
      </c>
      <c r="V50" s="40">
        <f t="shared" si="1"/>
        <v>2</v>
      </c>
    </row>
    <row r="51" spans="1:22" x14ac:dyDescent="0.2">
      <c r="A51" s="83">
        <f>'1 TASTER DATA DOUBLE SAMPLES'!A57</f>
        <v>41</v>
      </c>
      <c r="B51" s="84" t="str">
        <f>IF('1 TASTER DATA DOUBLE SAMPLES'!B57="","",'1 TASTER DATA DOUBLE SAMPLES'!B57)</f>
        <v/>
      </c>
      <c r="C51" s="85" t="str">
        <f>IF('1 TASTER DATA DOUBLE SAMPLES'!C57="","",'1 TASTER DATA DOUBLE SAMPLES'!C57)</f>
        <v/>
      </c>
      <c r="D51" s="83" t="str">
        <f>IF('1 TASTER DATA DOUBLE SAMPLES'!D57="","",'1 TASTER DATA DOUBLE SAMPLES'!D57)</f>
        <v/>
      </c>
      <c r="E51" s="39" t="str">
        <f>IF('1 TASTER DATA DOUBLE SAMPLES'!U57="","",'1 TASTER DATA DOUBLE SAMPLES'!U57)</f>
        <v/>
      </c>
      <c r="F51" s="86" t="str">
        <f>IF('1 TASTER DATA DOUBLE SAMPLES'!AB57="","",'1 TASTER DATA DOUBLE SAMPLES'!AB57)</f>
        <v/>
      </c>
      <c r="G51" s="87" t="str">
        <f>IF('1 TASTER DATA DOUBLE SAMPLES'!Z57="","",'1 TASTER DATA DOUBLE SAMPLES'!Z57)</f>
        <v/>
      </c>
      <c r="H51" s="47"/>
      <c r="I51" s="47"/>
      <c r="U51" s="39">
        <f t="shared" ref="U51" si="7">U40</f>
        <v>1</v>
      </c>
      <c r="V51" s="40">
        <f t="shared" si="1"/>
        <v>2</v>
      </c>
    </row>
    <row r="52" spans="1:22" x14ac:dyDescent="0.2">
      <c r="A52" s="83">
        <f>'1 TASTER DATA DOUBLE SAMPLES'!A58</f>
        <v>42</v>
      </c>
      <c r="B52" s="84" t="str">
        <f>IF('1 TASTER DATA DOUBLE SAMPLES'!B58="","",'1 TASTER DATA DOUBLE SAMPLES'!B58)</f>
        <v/>
      </c>
      <c r="C52" s="85" t="str">
        <f>IF('1 TASTER DATA DOUBLE SAMPLES'!C58="","",'1 TASTER DATA DOUBLE SAMPLES'!C58)</f>
        <v/>
      </c>
      <c r="D52" s="83" t="str">
        <f>IF('1 TASTER DATA DOUBLE SAMPLES'!D58="","",'1 TASTER DATA DOUBLE SAMPLES'!D58)</f>
        <v/>
      </c>
      <c r="E52" s="39" t="str">
        <f>IF('1 TASTER DATA DOUBLE SAMPLES'!U58="","",'1 TASTER DATA DOUBLE SAMPLES'!U58)</f>
        <v/>
      </c>
      <c r="F52" s="86" t="str">
        <f>IF('1 TASTER DATA DOUBLE SAMPLES'!AB58="","",'1 TASTER DATA DOUBLE SAMPLES'!AB58)</f>
        <v/>
      </c>
      <c r="G52" s="87" t="str">
        <f>IF('1 TASTER DATA DOUBLE SAMPLES'!Z58="","",'1 TASTER DATA DOUBLE SAMPLES'!Z58)</f>
        <v/>
      </c>
      <c r="H52" s="47"/>
      <c r="I52" s="47"/>
      <c r="U52" s="39">
        <f t="shared" ref="U52" si="8">U42</f>
        <v>1</v>
      </c>
      <c r="V52" s="40">
        <f t="shared" si="1"/>
        <v>2</v>
      </c>
    </row>
    <row r="53" spans="1:22" x14ac:dyDescent="0.2">
      <c r="U53" s="54"/>
      <c r="V53" s="55"/>
    </row>
  </sheetData>
  <sheetProtection algorithmName="SHA-512" hashValue="vG6l7EW0amsJtL9SVHpAYWtseg00Kud1udDAJr8sQCANNL3ftH0fPKeMIcuQGt+GvlEQCFA0rIqOByvp+6Mqjg==" saltValue="F4eBCNqcd2WuK/+u6fHNlA==" spinCount="100000" sheet="1" objects="1" scenarios="1"/>
  <mergeCells count="10">
    <mergeCell ref="K8:N8"/>
    <mergeCell ref="O8:P8"/>
    <mergeCell ref="A5:B5"/>
    <mergeCell ref="C5:G5"/>
    <mergeCell ref="A6:B6"/>
    <mergeCell ref="C6:G6"/>
    <mergeCell ref="J5:K5"/>
    <mergeCell ref="L5:P5"/>
    <mergeCell ref="J6:K6"/>
    <mergeCell ref="L6:P6"/>
  </mergeCells>
  <pageMargins left="0.7" right="0.7" top="0.75" bottom="0.75" header="0.3" footer="0.3"/>
  <pageSetup scale="72"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9"/>
  <sheetViews>
    <sheetView showGridLines="0" topLeftCell="L30" zoomScale="75" zoomScaleNormal="75" zoomScaleSheetLayoutView="75" workbookViewId="0">
      <selection activeCell="P34" sqref="P34"/>
    </sheetView>
  </sheetViews>
  <sheetFormatPr defaultColWidth="9.140625" defaultRowHeight="12.75" x14ac:dyDescent="0.25"/>
  <cols>
    <col min="1" max="1" width="8.5703125" style="4" customWidth="1"/>
    <col min="2" max="2" width="12.140625" style="4" customWidth="1"/>
    <col min="3" max="3" width="25" style="4" customWidth="1"/>
    <col min="4" max="4" width="13.140625" style="4" customWidth="1"/>
    <col min="5" max="5" width="13.7109375" style="4" customWidth="1"/>
    <col min="6" max="6" width="16.28515625" style="4" customWidth="1"/>
    <col min="7" max="7" width="9" style="4" customWidth="1"/>
    <col min="8" max="10" width="13.7109375" style="4" customWidth="1"/>
    <col min="11" max="11" width="16.42578125" style="4" customWidth="1"/>
    <col min="12" max="12" width="9" style="4" customWidth="1"/>
    <col min="13" max="14" width="13.7109375" style="4" customWidth="1"/>
    <col min="15" max="15" width="8.5703125" style="4" customWidth="1"/>
    <col min="16" max="16" width="14.28515625" style="4" customWidth="1"/>
    <col min="17" max="17" width="22" style="4" customWidth="1"/>
    <col min="18" max="18" width="12.7109375" style="4" customWidth="1"/>
    <col min="19" max="19" width="14.140625" style="4" customWidth="1"/>
    <col min="20" max="20" width="11.85546875" style="4" customWidth="1"/>
    <col min="21" max="21" width="16.7109375" style="4" customWidth="1"/>
    <col min="22" max="22" width="12.85546875" style="4" customWidth="1"/>
    <col min="23" max="23" width="11" style="4" customWidth="1"/>
    <col min="24" max="24" width="13.140625" style="4" customWidth="1"/>
    <col min="25" max="25" width="14.140625" style="4" customWidth="1"/>
    <col min="26" max="26" width="18.28515625" style="4" customWidth="1"/>
    <col min="27" max="27" width="13.7109375" style="4" customWidth="1"/>
    <col min="28" max="28" width="18.42578125" style="4" customWidth="1"/>
    <col min="29" max="16384" width="9.140625" style="4"/>
  </cols>
  <sheetData>
    <row r="1" spans="1:28" ht="15" x14ac:dyDescent="0.2">
      <c r="A1" s="52" t="str">
        <f>'1 TASTER DATA DOUBLE SAMPLES'!A1</f>
        <v>QUALITY CONTROL OF TASTERS (COI/T.20/Doc.Nº17)</v>
      </c>
      <c r="O1" s="2" t="str">
        <f t="shared" ref="O1:O7" si="0">A1</f>
        <v>QUALITY CONTROL OF TASTERS (COI/T.20/Doc.Nº17)</v>
      </c>
    </row>
    <row r="2" spans="1:28" ht="19.5" x14ac:dyDescent="0.25">
      <c r="A2" s="2" t="s">
        <v>45</v>
      </c>
      <c r="B2" s="3"/>
      <c r="C2" s="3"/>
      <c r="E2" s="3"/>
      <c r="F2" s="3"/>
      <c r="G2" s="3"/>
      <c r="I2" s="5"/>
      <c r="J2" s="5"/>
      <c r="K2" s="5"/>
      <c r="L2" s="5"/>
      <c r="M2" s="5"/>
      <c r="N2" s="5"/>
      <c r="O2" s="2" t="str">
        <f t="shared" si="0"/>
        <v xml:space="preserve">DEVIATION NUMBER &amp; Z-SCORE OF THE TASTER CALCULATED BY USING ANALYSIS OF REFERENCE SAMPLES </v>
      </c>
      <c r="P2" s="3"/>
      <c r="Q2" s="3"/>
      <c r="S2" s="3"/>
      <c r="T2" s="3"/>
      <c r="W2" s="5"/>
      <c r="X2" s="5"/>
      <c r="Y2" s="5"/>
      <c r="Z2" s="5"/>
    </row>
    <row r="3" spans="1:28" ht="15" x14ac:dyDescent="0.25">
      <c r="A3" s="2" t="s">
        <v>0</v>
      </c>
      <c r="B3" s="7"/>
      <c r="I3" s="5"/>
      <c r="J3" s="5"/>
      <c r="K3" s="5"/>
      <c r="L3" s="5"/>
      <c r="M3" s="5"/>
      <c r="N3" s="5"/>
      <c r="O3" s="2" t="str">
        <f t="shared" si="0"/>
        <v>INSTRUCTIONS</v>
      </c>
      <c r="P3" s="7"/>
      <c r="W3" s="5"/>
      <c r="X3" s="5"/>
      <c r="Y3" s="5"/>
      <c r="Z3" s="5"/>
    </row>
    <row r="4" spans="1:28" ht="47.25" customHeight="1" x14ac:dyDescent="0.25">
      <c r="A4" s="234" t="s">
        <v>131</v>
      </c>
      <c r="B4" s="235"/>
      <c r="C4" s="235"/>
      <c r="D4" s="235"/>
      <c r="E4" s="235"/>
      <c r="F4" s="235"/>
      <c r="G4" s="235"/>
      <c r="H4" s="235"/>
      <c r="I4" s="235"/>
      <c r="J4" s="235"/>
      <c r="K4" s="235"/>
      <c r="L4" s="235"/>
      <c r="M4" s="235"/>
      <c r="N4" s="235"/>
      <c r="O4" s="159" t="str">
        <f t="shared" si="0"/>
        <v>In this sheet, the deviation number and z-score are calculated for fruity attribute and for the defect as well. However, the panel leader can calcucate the devation number and z-score only for classified attribute selecting the fruity for EVOO and the predominant defect for other categories.  In this case, he/she use only the first part of the page 1 of this sheet changing the tittle "fruity" by the tittle "classified attribute"</v>
      </c>
      <c r="P4" s="160"/>
      <c r="Q4" s="160"/>
      <c r="R4" s="160"/>
      <c r="S4" s="160"/>
      <c r="T4" s="160"/>
      <c r="U4" s="160"/>
      <c r="V4" s="160"/>
      <c r="W4" s="160"/>
      <c r="X4" s="160"/>
      <c r="Y4" s="160"/>
      <c r="Z4" s="160"/>
      <c r="AA4" s="160"/>
      <c r="AB4" s="160"/>
    </row>
    <row r="5" spans="1:28" ht="15" customHeight="1" x14ac:dyDescent="0.25">
      <c r="A5" s="159" t="s">
        <v>35</v>
      </c>
      <c r="B5" s="160"/>
      <c r="C5" s="160"/>
      <c r="D5" s="160"/>
      <c r="E5" s="160"/>
      <c r="F5" s="160"/>
      <c r="G5" s="160"/>
      <c r="H5" s="160"/>
      <c r="I5" s="160"/>
      <c r="J5" s="160"/>
      <c r="K5" s="160"/>
      <c r="L5" s="160"/>
      <c r="M5" s="160"/>
      <c r="N5" s="160"/>
      <c r="O5" s="159" t="str">
        <f t="shared" si="0"/>
        <v>The deviation number can be calculated in batch mode, if the number of analysed duplicate samples is between 6-10, or in continuous mode for number of samples ≥6.</v>
      </c>
      <c r="P5" s="160"/>
      <c r="Q5" s="160"/>
      <c r="R5" s="160"/>
      <c r="S5" s="160"/>
      <c r="T5" s="160"/>
      <c r="U5" s="160"/>
      <c r="V5" s="160"/>
      <c r="W5" s="160"/>
      <c r="X5" s="160"/>
      <c r="Y5" s="160"/>
      <c r="Z5" s="160"/>
      <c r="AA5" s="160"/>
      <c r="AB5" s="160"/>
    </row>
    <row r="6" spans="1:28" ht="27" customHeight="1" x14ac:dyDescent="0.25">
      <c r="A6" s="159" t="s">
        <v>115</v>
      </c>
      <c r="B6" s="236"/>
      <c r="C6" s="236"/>
      <c r="D6" s="236"/>
      <c r="E6" s="236"/>
      <c r="F6" s="236"/>
      <c r="G6" s="236"/>
      <c r="H6" s="236"/>
      <c r="I6" s="236"/>
      <c r="J6" s="236"/>
      <c r="K6" s="236"/>
      <c r="L6" s="236"/>
      <c r="M6" s="236"/>
      <c r="N6" s="236"/>
      <c r="O6" s="159" t="str">
        <f t="shared" si="0"/>
        <v xml:space="preserve">In this sheet, for the calculation of deviation number and z-score, the first replicate is used. Panel leader can easily use the second replicate, by changing the formula for its calculation </v>
      </c>
      <c r="P6" s="160"/>
      <c r="Q6" s="160"/>
      <c r="R6" s="160"/>
      <c r="S6" s="160"/>
      <c r="T6" s="160"/>
      <c r="U6" s="160"/>
      <c r="V6" s="160"/>
      <c r="W6" s="160"/>
      <c r="X6" s="160"/>
      <c r="Y6" s="160"/>
      <c r="Z6" s="160"/>
      <c r="AA6" s="160"/>
      <c r="AB6" s="160"/>
    </row>
    <row r="7" spans="1:28" ht="12.75" customHeight="1" x14ac:dyDescent="0.25">
      <c r="A7" s="159" t="s">
        <v>65</v>
      </c>
      <c r="B7" s="160"/>
      <c r="C7" s="160"/>
      <c r="D7" s="160"/>
      <c r="E7" s="160"/>
      <c r="F7" s="160"/>
      <c r="G7" s="160"/>
      <c r="H7" s="160"/>
      <c r="I7" s="160"/>
      <c r="J7" s="160"/>
      <c r="K7" s="160"/>
      <c r="L7" s="160"/>
      <c r="M7" s="160"/>
      <c r="N7" s="160"/>
      <c r="O7" s="159" t="str">
        <f t="shared" si="0"/>
        <v>In case that panel performs duplicate analysis of a reference sample, the data are inserted in sheet 1 for the calculation of precision and deviation (x-Me)2 numbers , as well.</v>
      </c>
      <c r="P7" s="160"/>
      <c r="Q7" s="160"/>
      <c r="R7" s="160"/>
      <c r="S7" s="160"/>
      <c r="T7" s="160"/>
      <c r="U7" s="160"/>
      <c r="V7" s="160"/>
      <c r="W7" s="160"/>
      <c r="X7" s="160"/>
      <c r="Y7" s="160"/>
      <c r="Z7" s="160"/>
      <c r="AA7" s="160"/>
      <c r="AB7" s="160"/>
    </row>
    <row r="8" spans="1:28" ht="13.5" thickBot="1" x14ac:dyDescent="0.3"/>
    <row r="9" spans="1:28" ht="21.75" customHeight="1" thickTop="1" thickBot="1" x14ac:dyDescent="0.3">
      <c r="A9" s="149" t="s">
        <v>1</v>
      </c>
      <c r="B9" s="225"/>
      <c r="C9" s="226" t="str">
        <f>'1 TASTER DATA DOUBLE SAMPLES'!C8:G8</f>
        <v>XXX</v>
      </c>
      <c r="D9" s="227"/>
      <c r="E9" s="227"/>
      <c r="F9" s="228"/>
      <c r="G9" s="20"/>
      <c r="H9" s="19"/>
      <c r="J9"/>
      <c r="K9"/>
      <c r="L9"/>
      <c r="M9"/>
      <c r="N9"/>
      <c r="O9" s="149" t="str">
        <f>A9</f>
        <v>TASTER'S NAME</v>
      </c>
      <c r="P9" s="225"/>
      <c r="Q9" s="189" t="str">
        <f>C9</f>
        <v>XXX</v>
      </c>
      <c r="R9" s="244"/>
      <c r="S9" s="244"/>
      <c r="T9" s="191"/>
      <c r="U9" s="19"/>
      <c r="V9" s="19"/>
      <c r="X9"/>
      <c r="Y9"/>
      <c r="Z9"/>
      <c r="AA9" s="246" t="s">
        <v>63</v>
      </c>
      <c r="AB9" s="201"/>
    </row>
    <row r="10" spans="1:28" ht="21.75" customHeight="1" thickTop="1" thickBot="1" x14ac:dyDescent="0.3">
      <c r="A10" s="154" t="s">
        <v>2</v>
      </c>
      <c r="B10" s="229"/>
      <c r="C10" s="231" t="str">
        <f>'1 TASTER DATA DOUBLE SAMPLES'!C9:G9</f>
        <v>XXX</v>
      </c>
      <c r="D10" s="232"/>
      <c r="E10" s="232"/>
      <c r="F10" s="233"/>
      <c r="G10" s="20"/>
      <c r="H10" s="19"/>
      <c r="O10" s="230" t="str">
        <f>A10</f>
        <v>TASTER'S CODE</v>
      </c>
      <c r="P10" s="155"/>
      <c r="Q10" s="192" t="str">
        <f>C10</f>
        <v>XXX</v>
      </c>
      <c r="R10" s="245"/>
      <c r="S10" s="245"/>
      <c r="T10" s="194"/>
      <c r="U10" s="19"/>
      <c r="V10" s="19"/>
      <c r="AA10" s="247" t="s">
        <v>125</v>
      </c>
      <c r="AB10" s="248"/>
    </row>
    <row r="11" spans="1:28" ht="14.25" customHeight="1" thickTop="1" x14ac:dyDescent="0.25">
      <c r="I11" s="8"/>
      <c r="P11" s="56"/>
      <c r="Q11" s="56"/>
      <c r="R11" s="56"/>
      <c r="S11" s="10"/>
      <c r="T11" s="10"/>
      <c r="U11" s="11"/>
      <c r="V11" s="11"/>
      <c r="W11" s="12"/>
      <c r="X11" s="12"/>
      <c r="Y11" s="12"/>
      <c r="AA11" s="102" t="s">
        <v>124</v>
      </c>
      <c r="AB11" s="103"/>
    </row>
    <row r="12" spans="1:28" ht="18.75" thickBot="1" x14ac:dyDescent="0.3">
      <c r="A12" s="13" t="s">
        <v>28</v>
      </c>
      <c r="D12" s="8"/>
      <c r="H12" s="8"/>
      <c r="I12" s="8"/>
      <c r="O12" s="13"/>
      <c r="P12" s="14"/>
      <c r="Q12" s="14"/>
      <c r="R12" s="14"/>
      <c r="U12" s="8"/>
      <c r="V12" s="8"/>
      <c r="W12" s="8"/>
      <c r="AA12" s="104" t="s">
        <v>123</v>
      </c>
      <c r="AB12" s="105"/>
    </row>
    <row r="13" spans="1:28" ht="23.25" customHeight="1" thickTop="1" thickBot="1" x14ac:dyDescent="0.3">
      <c r="D13" s="8"/>
      <c r="H13" s="8"/>
      <c r="I13" s="8"/>
      <c r="O13" s="14"/>
      <c r="P13" s="14"/>
      <c r="Q13" s="14"/>
      <c r="R13" s="14"/>
      <c r="U13" s="8"/>
      <c r="V13" s="8"/>
      <c r="W13" s="8"/>
      <c r="AA13" s="14"/>
      <c r="AB13" s="14"/>
    </row>
    <row r="14" spans="1:28" ht="18" customHeight="1" thickTop="1" thickBot="1" x14ac:dyDescent="0.3">
      <c r="D14" s="8"/>
      <c r="E14" s="195" t="s">
        <v>66</v>
      </c>
      <c r="F14" s="196"/>
      <c r="G14" s="196"/>
      <c r="H14" s="196"/>
      <c r="I14" s="196"/>
      <c r="J14" s="196"/>
      <c r="K14" s="196"/>
      <c r="L14" s="196"/>
      <c r="M14" s="196"/>
      <c r="N14" s="196"/>
      <c r="O14" s="14"/>
      <c r="P14" s="14"/>
      <c r="Q14" s="14"/>
      <c r="R14" s="14"/>
      <c r="S14" s="195" t="s">
        <v>67</v>
      </c>
      <c r="T14" s="196"/>
      <c r="U14" s="196"/>
      <c r="V14" s="196"/>
      <c r="W14" s="196"/>
      <c r="X14" s="196"/>
      <c r="Y14" s="196"/>
      <c r="Z14" s="196"/>
      <c r="AA14" s="196"/>
      <c r="AB14" s="243"/>
    </row>
    <row r="15" spans="1:28" ht="18" customHeight="1" thickTop="1" thickBot="1" x14ac:dyDescent="0.3">
      <c r="E15" s="184" t="s">
        <v>3</v>
      </c>
      <c r="F15" s="205"/>
      <c r="G15" s="205"/>
      <c r="H15" s="205"/>
      <c r="I15" s="205"/>
      <c r="J15" s="184" t="s">
        <v>62</v>
      </c>
      <c r="K15" s="205"/>
      <c r="L15" s="205"/>
      <c r="M15" s="205"/>
      <c r="N15" s="206"/>
      <c r="S15" s="184" t="str">
        <f>E15</f>
        <v>FRUITY</v>
      </c>
      <c r="T15" s="205"/>
      <c r="U15" s="205"/>
      <c r="V15" s="205"/>
      <c r="W15" s="206"/>
      <c r="X15" s="184" t="str">
        <f>J15</f>
        <v>PREDOMINANT DEFECT</v>
      </c>
      <c r="Y15" s="205"/>
      <c r="Z15" s="205"/>
      <c r="AA15" s="205"/>
      <c r="AB15" s="206"/>
    </row>
    <row r="16" spans="1:28" ht="15" customHeight="1" thickTop="1" x14ac:dyDescent="0.25">
      <c r="A16" s="178" t="s">
        <v>5</v>
      </c>
      <c r="B16" s="168" t="s">
        <v>6</v>
      </c>
      <c r="C16" s="168" t="s">
        <v>7</v>
      </c>
      <c r="D16" s="180" t="s">
        <v>8</v>
      </c>
      <c r="E16" s="182" t="s">
        <v>9</v>
      </c>
      <c r="F16" s="172" t="s">
        <v>26</v>
      </c>
      <c r="G16" s="172" t="s">
        <v>27</v>
      </c>
      <c r="H16" s="172" t="s">
        <v>25</v>
      </c>
      <c r="I16" s="172" t="s">
        <v>24</v>
      </c>
      <c r="J16" s="182" t="s">
        <v>9</v>
      </c>
      <c r="K16" s="172" t="s">
        <v>26</v>
      </c>
      <c r="L16" s="172" t="s">
        <v>27</v>
      </c>
      <c r="M16" s="172" t="s">
        <v>25</v>
      </c>
      <c r="N16" s="241" t="s">
        <v>24</v>
      </c>
      <c r="O16" s="178" t="str">
        <f>A16</f>
        <v>A/A</v>
      </c>
      <c r="P16" s="168" t="str">
        <f>B16</f>
        <v>Analysis
Date</v>
      </c>
      <c r="Q16" s="168" t="str">
        <f>C16</f>
        <v>Sample
Number</v>
      </c>
      <c r="R16" s="180" t="str">
        <f>D16</f>
        <v>Category</v>
      </c>
      <c r="S16" s="161" t="s">
        <v>9</v>
      </c>
      <c r="T16" s="221" t="s">
        <v>127</v>
      </c>
      <c r="U16" s="239" t="s">
        <v>128</v>
      </c>
      <c r="V16" s="237" t="s">
        <v>46</v>
      </c>
      <c r="W16" s="238"/>
      <c r="X16" s="161" t="s">
        <v>9</v>
      </c>
      <c r="Y16" s="223" t="s">
        <v>129</v>
      </c>
      <c r="Z16" s="239" t="s">
        <v>130</v>
      </c>
      <c r="AA16" s="237" t="s">
        <v>47</v>
      </c>
      <c r="AB16" s="238"/>
    </row>
    <row r="17" spans="1:28" ht="30.75" customHeight="1" thickBot="1" x14ac:dyDescent="0.3">
      <c r="A17" s="179" t="s">
        <v>5</v>
      </c>
      <c r="B17" s="169"/>
      <c r="C17" s="169"/>
      <c r="D17" s="181"/>
      <c r="E17" s="183"/>
      <c r="F17" s="173"/>
      <c r="G17" s="173"/>
      <c r="H17" s="173"/>
      <c r="I17" s="173"/>
      <c r="J17" s="183"/>
      <c r="K17" s="173"/>
      <c r="L17" s="173"/>
      <c r="M17" s="173"/>
      <c r="N17" s="242"/>
      <c r="O17" s="179"/>
      <c r="P17" s="169"/>
      <c r="Q17" s="169"/>
      <c r="R17" s="181"/>
      <c r="S17" s="162"/>
      <c r="T17" s="222"/>
      <c r="U17" s="240"/>
      <c r="V17" s="110" t="s">
        <v>4</v>
      </c>
      <c r="W17" s="111" t="s">
        <v>22</v>
      </c>
      <c r="X17" s="162"/>
      <c r="Y17" s="224"/>
      <c r="Z17" s="240"/>
      <c r="AA17" s="110" t="s">
        <v>4</v>
      </c>
      <c r="AB17" s="111" t="s">
        <v>22</v>
      </c>
    </row>
    <row r="18" spans="1:28" s="9" customFormat="1" ht="36.75" customHeight="1" thickTop="1" x14ac:dyDescent="0.25">
      <c r="A18" s="22">
        <v>1</v>
      </c>
      <c r="B18" s="61">
        <v>43903</v>
      </c>
      <c r="C18" s="81" t="s">
        <v>77</v>
      </c>
      <c r="D18" s="62" t="s">
        <v>74</v>
      </c>
      <c r="E18" s="63"/>
      <c r="F18" s="76"/>
      <c r="G18" s="118" t="str">
        <f>IF(F18="","","0,7")</f>
        <v/>
      </c>
      <c r="H18" s="64"/>
      <c r="I18" s="64"/>
      <c r="J18" s="88" t="s">
        <v>78</v>
      </c>
      <c r="K18" s="65">
        <v>4.7</v>
      </c>
      <c r="L18" s="118" t="str">
        <f>IF(K18="","","0,7")</f>
        <v>0,7</v>
      </c>
      <c r="M18" s="65">
        <v>5</v>
      </c>
      <c r="N18" s="66">
        <v>5.2</v>
      </c>
      <c r="O18" s="60">
        <f t="shared" ref="O18:O59" si="1">A18</f>
        <v>1</v>
      </c>
      <c r="P18" s="112">
        <f t="shared" ref="P18:P59" si="2">IF(B18="","",B18)</f>
        <v>43903</v>
      </c>
      <c r="Q18" s="108" t="str">
        <f t="shared" ref="Q18:Q59" si="3">IF(C18="","",C18)</f>
        <v>SCHEMA SE-709=SE-710</v>
      </c>
      <c r="R18" s="113" t="str">
        <f t="shared" ref="R18:R59" si="4">IF(D18="","",D18)</f>
        <v>LOO</v>
      </c>
      <c r="S18" s="114" t="str">
        <f t="shared" ref="S18:S59" si="5">IF(E18="","",E18)</f>
        <v/>
      </c>
      <c r="T18" s="115" t="str">
        <f t="shared" ref="T18:T59" si="6">IF(F18="","",(H18-F18)/G18)</f>
        <v/>
      </c>
      <c r="U18" s="78" t="str">
        <f t="shared" ref="U18:U59" si="7">IF(F18="","",(H18-F18)^2)</f>
        <v/>
      </c>
      <c r="V18" s="15"/>
      <c r="W18" s="58"/>
      <c r="X18" s="116" t="str">
        <f t="shared" ref="X18:X59" si="8">IF(J18="","",J18)</f>
        <v>MUDDY</v>
      </c>
      <c r="Y18" s="117">
        <f t="shared" ref="Y18:Y59" si="9">IF(K18="","",(M18-K18)/L18)</f>
        <v>0.42857142857142833</v>
      </c>
      <c r="Z18" s="18">
        <f t="shared" ref="Z18:Z59" si="10">IF(K18="","",((M18-K18)^2))</f>
        <v>8.99999999999999E-2</v>
      </c>
      <c r="AA18" s="15"/>
      <c r="AB18" s="58"/>
    </row>
    <row r="19" spans="1:28" s="9" customFormat="1" ht="15" customHeight="1" x14ac:dyDescent="0.25">
      <c r="A19" s="22">
        <v>2</v>
      </c>
      <c r="B19" s="68" t="s">
        <v>118</v>
      </c>
      <c r="C19" s="82" t="s">
        <v>120</v>
      </c>
      <c r="D19" s="69" t="s">
        <v>19</v>
      </c>
      <c r="E19" s="70" t="s">
        <v>3</v>
      </c>
      <c r="F19" s="77">
        <v>2.6</v>
      </c>
      <c r="G19" s="118" t="str">
        <f>IF(F19="","","0,7")</f>
        <v>0,7</v>
      </c>
      <c r="H19" s="71">
        <v>3</v>
      </c>
      <c r="I19" s="71">
        <v>3.2</v>
      </c>
      <c r="J19" s="88" t="s">
        <v>20</v>
      </c>
      <c r="K19" s="65">
        <v>1.8</v>
      </c>
      <c r="L19" s="118" t="str">
        <f>IF(K19="","","0,7")</f>
        <v>0,7</v>
      </c>
      <c r="M19" s="65">
        <v>2.5</v>
      </c>
      <c r="N19" s="66">
        <v>2.6</v>
      </c>
      <c r="O19" s="60">
        <f t="shared" si="1"/>
        <v>2</v>
      </c>
      <c r="P19" s="112" t="str">
        <f t="shared" si="2"/>
        <v>15/4/20</v>
      </c>
      <c r="Q19" s="108" t="str">
        <f t="shared" si="3"/>
        <v>SE-710=SE-712</v>
      </c>
      <c r="R19" s="113" t="str">
        <f t="shared" si="4"/>
        <v>VOO</v>
      </c>
      <c r="S19" s="114" t="str">
        <f t="shared" si="5"/>
        <v>FRUITY</v>
      </c>
      <c r="T19" s="115">
        <f t="shared" si="6"/>
        <v>0.57142857142857129</v>
      </c>
      <c r="U19" s="78">
        <f t="shared" si="7"/>
        <v>0.15999999999999992</v>
      </c>
      <c r="V19" s="1"/>
      <c r="W19" s="59"/>
      <c r="X19" s="116" t="str">
        <f t="shared" si="8"/>
        <v>RANCID</v>
      </c>
      <c r="Y19" s="117">
        <f t="shared" si="9"/>
        <v>1</v>
      </c>
      <c r="Z19" s="18">
        <f t="shared" si="10"/>
        <v>0.48999999999999994</v>
      </c>
      <c r="AA19" s="1"/>
      <c r="AB19" s="59"/>
    </row>
    <row r="20" spans="1:28" s="9" customFormat="1" ht="15" customHeight="1" x14ac:dyDescent="0.25">
      <c r="A20" s="22">
        <v>3</v>
      </c>
      <c r="B20" s="68" t="s">
        <v>119</v>
      </c>
      <c r="C20" s="82" t="s">
        <v>121</v>
      </c>
      <c r="D20" s="69" t="s">
        <v>122</v>
      </c>
      <c r="E20" s="70" t="s">
        <v>3</v>
      </c>
      <c r="F20" s="77">
        <v>4.8</v>
      </c>
      <c r="G20" s="118" t="str">
        <f t="shared" ref="G20:G59" si="11">IF(F20="","","0,7")</f>
        <v>0,7</v>
      </c>
      <c r="H20" s="71">
        <v>4.2</v>
      </c>
      <c r="I20" s="71">
        <v>4.5</v>
      </c>
      <c r="J20" s="88"/>
      <c r="K20" s="65"/>
      <c r="L20" s="118" t="str">
        <f t="shared" ref="L20:L59" si="12">IF(K20="","","0,7")</f>
        <v/>
      </c>
      <c r="M20" s="65"/>
      <c r="N20" s="66"/>
      <c r="O20" s="60">
        <f t="shared" si="1"/>
        <v>3</v>
      </c>
      <c r="P20" s="112" t="str">
        <f t="shared" si="2"/>
        <v>20/4/20</v>
      </c>
      <c r="Q20" s="108" t="str">
        <f t="shared" si="3"/>
        <v>SE-720=SE-722</v>
      </c>
      <c r="R20" s="113" t="str">
        <f t="shared" si="4"/>
        <v>EV00</v>
      </c>
      <c r="S20" s="114" t="str">
        <f t="shared" si="5"/>
        <v>FRUITY</v>
      </c>
      <c r="T20" s="115">
        <f t="shared" si="6"/>
        <v>-0.85714285714285665</v>
      </c>
      <c r="U20" s="78">
        <f t="shared" si="7"/>
        <v>0.3599999999999996</v>
      </c>
      <c r="V20" s="1"/>
      <c r="W20" s="59"/>
      <c r="X20" s="116" t="str">
        <f t="shared" si="8"/>
        <v/>
      </c>
      <c r="Y20" s="117" t="str">
        <f t="shared" si="9"/>
        <v/>
      </c>
      <c r="Z20" s="18" t="str">
        <f t="shared" si="10"/>
        <v/>
      </c>
      <c r="AA20" s="1"/>
      <c r="AB20" s="59"/>
    </row>
    <row r="21" spans="1:28" s="9" customFormat="1" ht="15" customHeight="1" x14ac:dyDescent="0.25">
      <c r="A21" s="22">
        <v>4</v>
      </c>
      <c r="B21" s="68"/>
      <c r="C21" s="82"/>
      <c r="D21" s="69"/>
      <c r="E21" s="70"/>
      <c r="F21" s="77"/>
      <c r="G21" s="118" t="str">
        <f t="shared" si="11"/>
        <v/>
      </c>
      <c r="H21" s="71"/>
      <c r="I21" s="71"/>
      <c r="J21" s="88"/>
      <c r="K21" s="65"/>
      <c r="L21" s="118" t="str">
        <f t="shared" si="12"/>
        <v/>
      </c>
      <c r="M21" s="65"/>
      <c r="N21" s="66"/>
      <c r="O21" s="60">
        <f t="shared" si="1"/>
        <v>4</v>
      </c>
      <c r="P21" s="112" t="str">
        <f t="shared" si="2"/>
        <v/>
      </c>
      <c r="Q21" s="108" t="str">
        <f t="shared" si="3"/>
        <v/>
      </c>
      <c r="R21" s="113" t="str">
        <f t="shared" si="4"/>
        <v/>
      </c>
      <c r="S21" s="114" t="str">
        <f t="shared" si="5"/>
        <v/>
      </c>
      <c r="T21" s="115" t="str">
        <f t="shared" si="6"/>
        <v/>
      </c>
      <c r="U21" s="78" t="str">
        <f t="shared" si="7"/>
        <v/>
      </c>
      <c r="V21" s="1"/>
      <c r="W21" s="59"/>
      <c r="X21" s="116" t="str">
        <f t="shared" si="8"/>
        <v/>
      </c>
      <c r="Y21" s="117" t="str">
        <f t="shared" si="9"/>
        <v/>
      </c>
      <c r="Z21" s="18" t="str">
        <f t="shared" si="10"/>
        <v/>
      </c>
      <c r="AA21" s="1"/>
      <c r="AB21" s="59"/>
    </row>
    <row r="22" spans="1:28" s="9" customFormat="1" ht="15" customHeight="1" x14ac:dyDescent="0.25">
      <c r="A22" s="22">
        <v>5</v>
      </c>
      <c r="B22" s="68"/>
      <c r="C22" s="82"/>
      <c r="D22" s="69"/>
      <c r="E22" s="70"/>
      <c r="F22" s="77"/>
      <c r="G22" s="118" t="str">
        <f t="shared" si="11"/>
        <v/>
      </c>
      <c r="H22" s="71"/>
      <c r="I22" s="71"/>
      <c r="J22" s="88"/>
      <c r="K22" s="65"/>
      <c r="L22" s="118" t="str">
        <f t="shared" si="12"/>
        <v/>
      </c>
      <c r="M22" s="65"/>
      <c r="N22" s="66"/>
      <c r="O22" s="60">
        <f t="shared" si="1"/>
        <v>5</v>
      </c>
      <c r="P22" s="112" t="str">
        <f t="shared" si="2"/>
        <v/>
      </c>
      <c r="Q22" s="108" t="str">
        <f t="shared" si="3"/>
        <v/>
      </c>
      <c r="R22" s="113" t="str">
        <f t="shared" si="4"/>
        <v/>
      </c>
      <c r="S22" s="114" t="str">
        <f t="shared" si="5"/>
        <v/>
      </c>
      <c r="T22" s="115" t="str">
        <f t="shared" si="6"/>
        <v/>
      </c>
      <c r="U22" s="78" t="str">
        <f t="shared" si="7"/>
        <v/>
      </c>
      <c r="V22" s="1"/>
      <c r="W22" s="59"/>
      <c r="X22" s="116" t="str">
        <f t="shared" si="8"/>
        <v/>
      </c>
      <c r="Y22" s="117" t="str">
        <f t="shared" si="9"/>
        <v/>
      </c>
      <c r="Z22" s="18" t="str">
        <f t="shared" si="10"/>
        <v/>
      </c>
      <c r="AA22" s="1"/>
      <c r="AB22" s="59"/>
    </row>
    <row r="23" spans="1:28" s="9" customFormat="1" ht="15" customHeight="1" x14ac:dyDescent="0.25">
      <c r="A23" s="22">
        <v>6</v>
      </c>
      <c r="B23" s="68"/>
      <c r="C23" s="82"/>
      <c r="D23" s="69"/>
      <c r="E23" s="70"/>
      <c r="F23" s="77"/>
      <c r="G23" s="118" t="str">
        <f t="shared" si="11"/>
        <v/>
      </c>
      <c r="H23" s="71"/>
      <c r="I23" s="71"/>
      <c r="J23" s="88"/>
      <c r="K23" s="65"/>
      <c r="L23" s="118" t="str">
        <f t="shared" si="12"/>
        <v/>
      </c>
      <c r="M23" s="65"/>
      <c r="N23" s="66"/>
      <c r="O23" s="60">
        <f t="shared" si="1"/>
        <v>6</v>
      </c>
      <c r="P23" s="112" t="str">
        <f t="shared" si="2"/>
        <v/>
      </c>
      <c r="Q23" s="108" t="str">
        <f t="shared" si="3"/>
        <v/>
      </c>
      <c r="R23" s="113" t="str">
        <f t="shared" si="4"/>
        <v/>
      </c>
      <c r="S23" s="114" t="str">
        <f t="shared" si="5"/>
        <v/>
      </c>
      <c r="T23" s="115" t="str">
        <f t="shared" si="6"/>
        <v/>
      </c>
      <c r="U23" s="78" t="str">
        <f t="shared" si="7"/>
        <v/>
      </c>
      <c r="V23" s="79">
        <f>SUM(U18:U23)/6</f>
        <v>8.66666666666666E-2</v>
      </c>
      <c r="W23" s="80">
        <f t="shared" ref="W23:W59" si="13">SUM(U18:U23)/6</f>
        <v>8.66666666666666E-2</v>
      </c>
      <c r="X23" s="116" t="str">
        <f t="shared" si="8"/>
        <v/>
      </c>
      <c r="Y23" s="117" t="str">
        <f t="shared" si="9"/>
        <v/>
      </c>
      <c r="Z23" s="18" t="str">
        <f t="shared" si="10"/>
        <v/>
      </c>
      <c r="AA23" s="79">
        <f>SUM(Z18:Z23)/6</f>
        <v>9.6666666666666637E-2</v>
      </c>
      <c r="AB23" s="80">
        <f>SUM(Z18:Z23)/6</f>
        <v>9.6666666666666637E-2</v>
      </c>
    </row>
    <row r="24" spans="1:28" s="9" customFormat="1" ht="15" customHeight="1" x14ac:dyDescent="0.25">
      <c r="A24" s="22">
        <v>7</v>
      </c>
      <c r="B24" s="68"/>
      <c r="C24" s="82"/>
      <c r="D24" s="69"/>
      <c r="E24" s="70"/>
      <c r="F24" s="77"/>
      <c r="G24" s="118" t="str">
        <f t="shared" si="11"/>
        <v/>
      </c>
      <c r="H24" s="71"/>
      <c r="I24" s="71"/>
      <c r="J24" s="88"/>
      <c r="K24" s="65"/>
      <c r="L24" s="118" t="str">
        <f t="shared" si="12"/>
        <v/>
      </c>
      <c r="M24" s="65"/>
      <c r="N24" s="66"/>
      <c r="O24" s="60">
        <f t="shared" si="1"/>
        <v>7</v>
      </c>
      <c r="P24" s="112" t="str">
        <f t="shared" si="2"/>
        <v/>
      </c>
      <c r="Q24" s="108" t="str">
        <f t="shared" si="3"/>
        <v/>
      </c>
      <c r="R24" s="113" t="str">
        <f t="shared" si="4"/>
        <v/>
      </c>
      <c r="S24" s="114" t="str">
        <f t="shared" si="5"/>
        <v/>
      </c>
      <c r="T24" s="115" t="str">
        <f t="shared" si="6"/>
        <v/>
      </c>
      <c r="U24" s="78" t="str">
        <f t="shared" si="7"/>
        <v/>
      </c>
      <c r="V24" s="1"/>
      <c r="W24" s="80">
        <f t="shared" si="13"/>
        <v>8.66666666666666E-2</v>
      </c>
      <c r="X24" s="116" t="str">
        <f t="shared" si="8"/>
        <v/>
      </c>
      <c r="Y24" s="117" t="str">
        <f t="shared" si="9"/>
        <v/>
      </c>
      <c r="Z24" s="18" t="str">
        <f t="shared" si="10"/>
        <v/>
      </c>
      <c r="AA24" s="1"/>
      <c r="AB24" s="80">
        <f t="shared" ref="AB24:AB59" si="14">SUM(Z19:Z24)/6</f>
        <v>8.1666666666666651E-2</v>
      </c>
    </row>
    <row r="25" spans="1:28" s="9" customFormat="1" ht="15" customHeight="1" x14ac:dyDescent="0.25">
      <c r="A25" s="22">
        <v>8</v>
      </c>
      <c r="B25" s="68"/>
      <c r="C25" s="82"/>
      <c r="D25" s="69"/>
      <c r="E25" s="70"/>
      <c r="F25" s="77"/>
      <c r="G25" s="118" t="str">
        <f t="shared" si="11"/>
        <v/>
      </c>
      <c r="H25" s="71"/>
      <c r="I25" s="71"/>
      <c r="J25" s="88"/>
      <c r="K25" s="65"/>
      <c r="L25" s="118" t="str">
        <f t="shared" si="12"/>
        <v/>
      </c>
      <c r="M25" s="65"/>
      <c r="N25" s="66"/>
      <c r="O25" s="60">
        <f t="shared" si="1"/>
        <v>8</v>
      </c>
      <c r="P25" s="112" t="str">
        <f t="shared" si="2"/>
        <v/>
      </c>
      <c r="Q25" s="108" t="str">
        <f t="shared" si="3"/>
        <v/>
      </c>
      <c r="R25" s="113" t="str">
        <f t="shared" si="4"/>
        <v/>
      </c>
      <c r="S25" s="114" t="str">
        <f t="shared" si="5"/>
        <v/>
      </c>
      <c r="T25" s="115" t="str">
        <f t="shared" si="6"/>
        <v/>
      </c>
      <c r="U25" s="78" t="str">
        <f t="shared" si="7"/>
        <v/>
      </c>
      <c r="V25" s="1"/>
      <c r="W25" s="80">
        <f t="shared" si="13"/>
        <v>5.9999999999999935E-2</v>
      </c>
      <c r="X25" s="116" t="str">
        <f t="shared" si="8"/>
        <v/>
      </c>
      <c r="Y25" s="117" t="str">
        <f t="shared" si="9"/>
        <v/>
      </c>
      <c r="Z25" s="18" t="str">
        <f t="shared" si="10"/>
        <v/>
      </c>
      <c r="AA25" s="1"/>
      <c r="AB25" s="80">
        <f t="shared" si="14"/>
        <v>0</v>
      </c>
    </row>
    <row r="26" spans="1:28" s="9" customFormat="1" ht="15" customHeight="1" x14ac:dyDescent="0.25">
      <c r="A26" s="22">
        <v>9</v>
      </c>
      <c r="B26" s="68"/>
      <c r="C26" s="82"/>
      <c r="D26" s="69"/>
      <c r="E26" s="70"/>
      <c r="F26" s="77"/>
      <c r="G26" s="118" t="str">
        <f t="shared" si="11"/>
        <v/>
      </c>
      <c r="H26" s="71"/>
      <c r="I26" s="71"/>
      <c r="J26" s="88"/>
      <c r="K26" s="65"/>
      <c r="L26" s="118" t="str">
        <f t="shared" si="12"/>
        <v/>
      </c>
      <c r="M26" s="65"/>
      <c r="N26" s="66"/>
      <c r="O26" s="60">
        <f t="shared" si="1"/>
        <v>9</v>
      </c>
      <c r="P26" s="112" t="str">
        <f t="shared" si="2"/>
        <v/>
      </c>
      <c r="Q26" s="108" t="str">
        <f t="shared" si="3"/>
        <v/>
      </c>
      <c r="R26" s="113" t="str">
        <f t="shared" si="4"/>
        <v/>
      </c>
      <c r="S26" s="114" t="str">
        <f t="shared" si="5"/>
        <v/>
      </c>
      <c r="T26" s="115" t="str">
        <f t="shared" si="6"/>
        <v/>
      </c>
      <c r="U26" s="78" t="str">
        <f t="shared" si="7"/>
        <v/>
      </c>
      <c r="V26" s="1"/>
      <c r="W26" s="80">
        <f t="shared" si="13"/>
        <v>0</v>
      </c>
      <c r="X26" s="116" t="str">
        <f t="shared" si="8"/>
        <v/>
      </c>
      <c r="Y26" s="117" t="str">
        <f t="shared" si="9"/>
        <v/>
      </c>
      <c r="Z26" s="18" t="str">
        <f t="shared" si="10"/>
        <v/>
      </c>
      <c r="AA26" s="1"/>
      <c r="AB26" s="80">
        <f t="shared" si="14"/>
        <v>0</v>
      </c>
    </row>
    <row r="27" spans="1:28" s="9" customFormat="1" ht="15" customHeight="1" x14ac:dyDescent="0.25">
      <c r="A27" s="22">
        <v>10</v>
      </c>
      <c r="B27" s="68"/>
      <c r="C27" s="82"/>
      <c r="D27" s="69"/>
      <c r="E27" s="70"/>
      <c r="F27" s="77"/>
      <c r="G27" s="118" t="str">
        <f t="shared" si="11"/>
        <v/>
      </c>
      <c r="H27" s="71"/>
      <c r="I27" s="71"/>
      <c r="J27" s="88"/>
      <c r="K27" s="65"/>
      <c r="L27" s="118" t="str">
        <f t="shared" si="12"/>
        <v/>
      </c>
      <c r="M27" s="65"/>
      <c r="N27" s="66"/>
      <c r="O27" s="60">
        <f t="shared" si="1"/>
        <v>10</v>
      </c>
      <c r="P27" s="112" t="str">
        <f t="shared" si="2"/>
        <v/>
      </c>
      <c r="Q27" s="108" t="str">
        <f t="shared" si="3"/>
        <v/>
      </c>
      <c r="R27" s="113" t="str">
        <f t="shared" si="4"/>
        <v/>
      </c>
      <c r="S27" s="114" t="str">
        <f t="shared" si="5"/>
        <v/>
      </c>
      <c r="T27" s="115" t="str">
        <f t="shared" si="6"/>
        <v/>
      </c>
      <c r="U27" s="78" t="str">
        <f t="shared" si="7"/>
        <v/>
      </c>
      <c r="V27" s="1"/>
      <c r="W27" s="80">
        <f t="shared" si="13"/>
        <v>0</v>
      </c>
      <c r="X27" s="116" t="str">
        <f t="shared" si="8"/>
        <v/>
      </c>
      <c r="Y27" s="117" t="str">
        <f t="shared" si="9"/>
        <v/>
      </c>
      <c r="Z27" s="18" t="str">
        <f t="shared" si="10"/>
        <v/>
      </c>
      <c r="AA27" s="1"/>
      <c r="AB27" s="80">
        <f t="shared" si="14"/>
        <v>0</v>
      </c>
    </row>
    <row r="28" spans="1:28" s="9" customFormat="1" ht="15" customHeight="1" x14ac:dyDescent="0.25">
      <c r="A28" s="22">
        <v>11</v>
      </c>
      <c r="B28" s="68"/>
      <c r="C28" s="82"/>
      <c r="D28" s="69"/>
      <c r="E28" s="70"/>
      <c r="F28" s="77"/>
      <c r="G28" s="118" t="str">
        <f t="shared" si="11"/>
        <v/>
      </c>
      <c r="H28" s="71"/>
      <c r="I28" s="71"/>
      <c r="J28" s="88"/>
      <c r="K28" s="65"/>
      <c r="L28" s="118" t="str">
        <f t="shared" si="12"/>
        <v/>
      </c>
      <c r="M28" s="65"/>
      <c r="N28" s="66"/>
      <c r="O28" s="60">
        <f t="shared" si="1"/>
        <v>11</v>
      </c>
      <c r="P28" s="112" t="str">
        <f t="shared" si="2"/>
        <v/>
      </c>
      <c r="Q28" s="108" t="str">
        <f t="shared" si="3"/>
        <v/>
      </c>
      <c r="R28" s="113" t="str">
        <f t="shared" si="4"/>
        <v/>
      </c>
      <c r="S28" s="114" t="str">
        <f t="shared" si="5"/>
        <v/>
      </c>
      <c r="T28" s="115" t="str">
        <f t="shared" si="6"/>
        <v/>
      </c>
      <c r="U28" s="78" t="str">
        <f t="shared" si="7"/>
        <v/>
      </c>
      <c r="V28" s="1"/>
      <c r="W28" s="80">
        <f t="shared" si="13"/>
        <v>0</v>
      </c>
      <c r="X28" s="116" t="str">
        <f t="shared" si="8"/>
        <v/>
      </c>
      <c r="Y28" s="117" t="str">
        <f t="shared" si="9"/>
        <v/>
      </c>
      <c r="Z28" s="18" t="str">
        <f t="shared" si="10"/>
        <v/>
      </c>
      <c r="AA28" s="1"/>
      <c r="AB28" s="80">
        <f t="shared" si="14"/>
        <v>0</v>
      </c>
    </row>
    <row r="29" spans="1:28" s="9" customFormat="1" ht="15" customHeight="1" x14ac:dyDescent="0.25">
      <c r="A29" s="22">
        <v>12</v>
      </c>
      <c r="B29" s="68"/>
      <c r="C29" s="82"/>
      <c r="D29" s="69"/>
      <c r="E29" s="70"/>
      <c r="F29" s="77"/>
      <c r="G29" s="118" t="str">
        <f t="shared" si="11"/>
        <v/>
      </c>
      <c r="H29" s="71"/>
      <c r="I29" s="71"/>
      <c r="J29" s="88"/>
      <c r="K29" s="65"/>
      <c r="L29" s="118" t="str">
        <f t="shared" si="12"/>
        <v/>
      </c>
      <c r="M29" s="65"/>
      <c r="N29" s="66"/>
      <c r="O29" s="60">
        <f t="shared" si="1"/>
        <v>12</v>
      </c>
      <c r="P29" s="112" t="str">
        <f t="shared" si="2"/>
        <v/>
      </c>
      <c r="Q29" s="108" t="str">
        <f t="shared" si="3"/>
        <v/>
      </c>
      <c r="R29" s="113" t="str">
        <f t="shared" si="4"/>
        <v/>
      </c>
      <c r="S29" s="114" t="str">
        <f t="shared" si="5"/>
        <v/>
      </c>
      <c r="T29" s="115" t="str">
        <f t="shared" si="6"/>
        <v/>
      </c>
      <c r="U29" s="78" t="str">
        <f t="shared" si="7"/>
        <v/>
      </c>
      <c r="V29" s="79">
        <f>SUM(U24:U29)/6</f>
        <v>0</v>
      </c>
      <c r="W29" s="80">
        <f t="shared" si="13"/>
        <v>0</v>
      </c>
      <c r="X29" s="116" t="str">
        <f t="shared" si="8"/>
        <v/>
      </c>
      <c r="Y29" s="117" t="str">
        <f t="shared" si="9"/>
        <v/>
      </c>
      <c r="Z29" s="18" t="str">
        <f t="shared" si="10"/>
        <v/>
      </c>
      <c r="AA29" s="79">
        <f>SUM(Z24:Z29)/6</f>
        <v>0</v>
      </c>
      <c r="AB29" s="80">
        <f t="shared" si="14"/>
        <v>0</v>
      </c>
    </row>
    <row r="30" spans="1:28" s="9" customFormat="1" ht="15" customHeight="1" x14ac:dyDescent="0.25">
      <c r="A30" s="22">
        <v>13</v>
      </c>
      <c r="B30" s="68"/>
      <c r="C30" s="82"/>
      <c r="D30" s="69"/>
      <c r="E30" s="70"/>
      <c r="F30" s="77"/>
      <c r="G30" s="118" t="str">
        <f t="shared" si="11"/>
        <v/>
      </c>
      <c r="H30" s="71"/>
      <c r="I30" s="71"/>
      <c r="J30" s="88"/>
      <c r="K30" s="65"/>
      <c r="L30" s="118" t="str">
        <f t="shared" si="12"/>
        <v/>
      </c>
      <c r="M30" s="65"/>
      <c r="N30" s="66"/>
      <c r="O30" s="60">
        <f t="shared" si="1"/>
        <v>13</v>
      </c>
      <c r="P30" s="112" t="str">
        <f t="shared" si="2"/>
        <v/>
      </c>
      <c r="Q30" s="108" t="str">
        <f t="shared" si="3"/>
        <v/>
      </c>
      <c r="R30" s="113" t="str">
        <f t="shared" si="4"/>
        <v/>
      </c>
      <c r="S30" s="114" t="str">
        <f t="shared" si="5"/>
        <v/>
      </c>
      <c r="T30" s="115" t="str">
        <f t="shared" si="6"/>
        <v/>
      </c>
      <c r="U30" s="78" t="str">
        <f t="shared" si="7"/>
        <v/>
      </c>
      <c r="V30" s="1"/>
      <c r="W30" s="80">
        <f t="shared" si="13"/>
        <v>0</v>
      </c>
      <c r="X30" s="116" t="str">
        <f t="shared" si="8"/>
        <v/>
      </c>
      <c r="Y30" s="117" t="str">
        <f t="shared" si="9"/>
        <v/>
      </c>
      <c r="Z30" s="18" t="str">
        <f t="shared" si="10"/>
        <v/>
      </c>
      <c r="AA30" s="1"/>
      <c r="AB30" s="80">
        <f t="shared" si="14"/>
        <v>0</v>
      </c>
    </row>
    <row r="31" spans="1:28" s="9" customFormat="1" ht="15" customHeight="1" x14ac:dyDescent="0.25">
      <c r="A31" s="22">
        <v>14</v>
      </c>
      <c r="B31" s="68"/>
      <c r="C31" s="82"/>
      <c r="D31" s="69"/>
      <c r="E31" s="70"/>
      <c r="F31" s="77"/>
      <c r="G31" s="118" t="str">
        <f t="shared" si="11"/>
        <v/>
      </c>
      <c r="H31" s="71"/>
      <c r="I31" s="71"/>
      <c r="J31" s="88"/>
      <c r="K31" s="65"/>
      <c r="L31" s="118" t="str">
        <f t="shared" si="12"/>
        <v/>
      </c>
      <c r="M31" s="65"/>
      <c r="N31" s="66"/>
      <c r="O31" s="60">
        <f t="shared" si="1"/>
        <v>14</v>
      </c>
      <c r="P31" s="112" t="str">
        <f t="shared" si="2"/>
        <v/>
      </c>
      <c r="Q31" s="108" t="str">
        <f t="shared" si="3"/>
        <v/>
      </c>
      <c r="R31" s="113" t="str">
        <f t="shared" si="4"/>
        <v/>
      </c>
      <c r="S31" s="114" t="str">
        <f t="shared" si="5"/>
        <v/>
      </c>
      <c r="T31" s="115" t="str">
        <f t="shared" si="6"/>
        <v/>
      </c>
      <c r="U31" s="78" t="str">
        <f t="shared" si="7"/>
        <v/>
      </c>
      <c r="V31" s="1"/>
      <c r="W31" s="80">
        <f t="shared" si="13"/>
        <v>0</v>
      </c>
      <c r="X31" s="116" t="str">
        <f t="shared" si="8"/>
        <v/>
      </c>
      <c r="Y31" s="117" t="str">
        <f t="shared" si="9"/>
        <v/>
      </c>
      <c r="Z31" s="18" t="str">
        <f t="shared" si="10"/>
        <v/>
      </c>
      <c r="AA31" s="1"/>
      <c r="AB31" s="80">
        <f t="shared" si="14"/>
        <v>0</v>
      </c>
    </row>
    <row r="32" spans="1:28" s="9" customFormat="1" ht="15" customHeight="1" x14ac:dyDescent="0.25">
      <c r="A32" s="22">
        <v>15</v>
      </c>
      <c r="B32" s="68"/>
      <c r="C32" s="82"/>
      <c r="D32" s="69"/>
      <c r="E32" s="70"/>
      <c r="F32" s="77"/>
      <c r="G32" s="118" t="str">
        <f t="shared" si="11"/>
        <v/>
      </c>
      <c r="H32" s="71"/>
      <c r="I32" s="71"/>
      <c r="J32" s="88"/>
      <c r="K32" s="65"/>
      <c r="L32" s="118" t="str">
        <f t="shared" si="12"/>
        <v/>
      </c>
      <c r="M32" s="65"/>
      <c r="N32" s="66"/>
      <c r="O32" s="60">
        <f t="shared" si="1"/>
        <v>15</v>
      </c>
      <c r="P32" s="112"/>
      <c r="Q32" s="108" t="str">
        <f t="shared" si="3"/>
        <v/>
      </c>
      <c r="R32" s="113" t="str">
        <f t="shared" si="4"/>
        <v/>
      </c>
      <c r="S32" s="114" t="str">
        <f t="shared" si="5"/>
        <v/>
      </c>
      <c r="T32" s="115" t="str">
        <f t="shared" si="6"/>
        <v/>
      </c>
      <c r="U32" s="78" t="str">
        <f t="shared" si="7"/>
        <v/>
      </c>
      <c r="V32" s="1"/>
      <c r="W32" s="80">
        <f t="shared" si="13"/>
        <v>0</v>
      </c>
      <c r="X32" s="116" t="str">
        <f t="shared" si="8"/>
        <v/>
      </c>
      <c r="Y32" s="117" t="str">
        <f t="shared" si="9"/>
        <v/>
      </c>
      <c r="Z32" s="18" t="str">
        <f t="shared" si="10"/>
        <v/>
      </c>
      <c r="AA32" s="1"/>
      <c r="AB32" s="80">
        <f t="shared" si="14"/>
        <v>0</v>
      </c>
    </row>
    <row r="33" spans="1:28" s="9" customFormat="1" ht="15" customHeight="1" x14ac:dyDescent="0.25">
      <c r="A33" s="22">
        <v>16</v>
      </c>
      <c r="B33" s="68"/>
      <c r="C33" s="82"/>
      <c r="D33" s="69"/>
      <c r="E33" s="70"/>
      <c r="F33" s="77"/>
      <c r="G33" s="118" t="str">
        <f t="shared" si="11"/>
        <v/>
      </c>
      <c r="H33" s="71"/>
      <c r="I33" s="71"/>
      <c r="J33" s="88"/>
      <c r="K33" s="65"/>
      <c r="L33" s="118" t="str">
        <f t="shared" si="12"/>
        <v/>
      </c>
      <c r="M33" s="65"/>
      <c r="N33" s="66"/>
      <c r="O33" s="60">
        <f t="shared" si="1"/>
        <v>16</v>
      </c>
      <c r="P33" s="112" t="str">
        <f t="shared" si="2"/>
        <v/>
      </c>
      <c r="Q33" s="108" t="str">
        <f t="shared" si="3"/>
        <v/>
      </c>
      <c r="R33" s="113" t="str">
        <f t="shared" si="4"/>
        <v/>
      </c>
      <c r="S33" s="114" t="str">
        <f t="shared" si="5"/>
        <v/>
      </c>
      <c r="T33" s="115" t="str">
        <f t="shared" si="6"/>
        <v/>
      </c>
      <c r="U33" s="78" t="str">
        <f t="shared" si="7"/>
        <v/>
      </c>
      <c r="V33" s="1"/>
      <c r="W33" s="80">
        <f t="shared" si="13"/>
        <v>0</v>
      </c>
      <c r="X33" s="116" t="str">
        <f t="shared" si="8"/>
        <v/>
      </c>
      <c r="Y33" s="117" t="str">
        <f t="shared" si="9"/>
        <v/>
      </c>
      <c r="Z33" s="18" t="str">
        <f t="shared" si="10"/>
        <v/>
      </c>
      <c r="AA33" s="1"/>
      <c r="AB33" s="80">
        <f t="shared" si="14"/>
        <v>0</v>
      </c>
    </row>
    <row r="34" spans="1:28" s="9" customFormat="1" ht="15" customHeight="1" x14ac:dyDescent="0.25">
      <c r="A34" s="22">
        <v>17</v>
      </c>
      <c r="B34" s="68"/>
      <c r="C34" s="82"/>
      <c r="D34" s="69"/>
      <c r="E34" s="70"/>
      <c r="F34" s="77"/>
      <c r="G34" s="118" t="str">
        <f t="shared" si="11"/>
        <v/>
      </c>
      <c r="H34" s="71"/>
      <c r="I34" s="71"/>
      <c r="J34" s="88"/>
      <c r="K34" s="65"/>
      <c r="L34" s="118" t="str">
        <f t="shared" si="12"/>
        <v/>
      </c>
      <c r="M34" s="65"/>
      <c r="N34" s="66"/>
      <c r="O34" s="60">
        <f t="shared" si="1"/>
        <v>17</v>
      </c>
      <c r="P34" s="112" t="str">
        <f t="shared" si="2"/>
        <v/>
      </c>
      <c r="Q34" s="108" t="str">
        <f t="shared" si="3"/>
        <v/>
      </c>
      <c r="R34" s="113" t="str">
        <f t="shared" si="4"/>
        <v/>
      </c>
      <c r="S34" s="114" t="str">
        <f t="shared" si="5"/>
        <v/>
      </c>
      <c r="T34" s="115" t="str">
        <f t="shared" si="6"/>
        <v/>
      </c>
      <c r="U34" s="78" t="str">
        <f t="shared" si="7"/>
        <v/>
      </c>
      <c r="V34" s="1"/>
      <c r="W34" s="80">
        <f t="shared" si="13"/>
        <v>0</v>
      </c>
      <c r="X34" s="116" t="str">
        <f t="shared" si="8"/>
        <v/>
      </c>
      <c r="Y34" s="117" t="str">
        <f t="shared" si="9"/>
        <v/>
      </c>
      <c r="Z34" s="18" t="str">
        <f t="shared" si="10"/>
        <v/>
      </c>
      <c r="AA34" s="1"/>
      <c r="AB34" s="80">
        <f t="shared" si="14"/>
        <v>0</v>
      </c>
    </row>
    <row r="35" spans="1:28" s="9" customFormat="1" ht="15" customHeight="1" x14ac:dyDescent="0.25">
      <c r="A35" s="22">
        <v>18</v>
      </c>
      <c r="B35" s="68"/>
      <c r="C35" s="82"/>
      <c r="D35" s="69"/>
      <c r="E35" s="70"/>
      <c r="F35" s="77"/>
      <c r="G35" s="118" t="str">
        <f t="shared" si="11"/>
        <v/>
      </c>
      <c r="H35" s="71"/>
      <c r="I35" s="71"/>
      <c r="J35" s="88"/>
      <c r="K35" s="65"/>
      <c r="L35" s="118" t="str">
        <f t="shared" si="12"/>
        <v/>
      </c>
      <c r="M35" s="65"/>
      <c r="N35" s="66"/>
      <c r="O35" s="60">
        <f t="shared" si="1"/>
        <v>18</v>
      </c>
      <c r="P35" s="112" t="str">
        <f t="shared" si="2"/>
        <v/>
      </c>
      <c r="Q35" s="108" t="str">
        <f t="shared" si="3"/>
        <v/>
      </c>
      <c r="R35" s="113" t="str">
        <f t="shared" si="4"/>
        <v/>
      </c>
      <c r="S35" s="114" t="str">
        <f t="shared" si="5"/>
        <v/>
      </c>
      <c r="T35" s="115" t="str">
        <f t="shared" si="6"/>
        <v/>
      </c>
      <c r="U35" s="78" t="str">
        <f t="shared" si="7"/>
        <v/>
      </c>
      <c r="V35" s="79">
        <f>SUM(U30:U35)/6</f>
        <v>0</v>
      </c>
      <c r="W35" s="80">
        <f t="shared" si="13"/>
        <v>0</v>
      </c>
      <c r="X35" s="116" t="str">
        <f t="shared" si="8"/>
        <v/>
      </c>
      <c r="Y35" s="117" t="str">
        <f t="shared" si="9"/>
        <v/>
      </c>
      <c r="Z35" s="18" t="str">
        <f t="shared" si="10"/>
        <v/>
      </c>
      <c r="AA35" s="79">
        <f>SUM(Z30:Z35)/6</f>
        <v>0</v>
      </c>
      <c r="AB35" s="80">
        <f t="shared" si="14"/>
        <v>0</v>
      </c>
    </row>
    <row r="36" spans="1:28" s="9" customFormat="1" ht="15" customHeight="1" x14ac:dyDescent="0.25">
      <c r="A36" s="22">
        <v>19</v>
      </c>
      <c r="B36" s="68"/>
      <c r="C36" s="82"/>
      <c r="D36" s="69"/>
      <c r="E36" s="70"/>
      <c r="F36" s="77"/>
      <c r="G36" s="118" t="str">
        <f t="shared" si="11"/>
        <v/>
      </c>
      <c r="H36" s="71"/>
      <c r="I36" s="71"/>
      <c r="J36" s="88"/>
      <c r="K36" s="65"/>
      <c r="L36" s="118" t="str">
        <f t="shared" si="12"/>
        <v/>
      </c>
      <c r="M36" s="65"/>
      <c r="N36" s="66"/>
      <c r="O36" s="60">
        <f t="shared" si="1"/>
        <v>19</v>
      </c>
      <c r="P36" s="112" t="str">
        <f t="shared" si="2"/>
        <v/>
      </c>
      <c r="Q36" s="108" t="str">
        <f t="shared" si="3"/>
        <v/>
      </c>
      <c r="R36" s="113" t="str">
        <f t="shared" si="4"/>
        <v/>
      </c>
      <c r="S36" s="114" t="str">
        <f t="shared" si="5"/>
        <v/>
      </c>
      <c r="T36" s="115" t="str">
        <f t="shared" si="6"/>
        <v/>
      </c>
      <c r="U36" s="78" t="str">
        <f t="shared" si="7"/>
        <v/>
      </c>
      <c r="V36" s="1"/>
      <c r="W36" s="80">
        <f t="shared" si="13"/>
        <v>0</v>
      </c>
      <c r="X36" s="116" t="str">
        <f t="shared" si="8"/>
        <v/>
      </c>
      <c r="Y36" s="117" t="str">
        <f t="shared" si="9"/>
        <v/>
      </c>
      <c r="Z36" s="18" t="str">
        <f t="shared" si="10"/>
        <v/>
      </c>
      <c r="AA36" s="1"/>
      <c r="AB36" s="80">
        <f t="shared" si="14"/>
        <v>0</v>
      </c>
    </row>
    <row r="37" spans="1:28" s="9" customFormat="1" ht="15" customHeight="1" x14ac:dyDescent="0.25">
      <c r="A37" s="22">
        <v>20</v>
      </c>
      <c r="B37" s="68"/>
      <c r="C37" s="82"/>
      <c r="D37" s="69"/>
      <c r="E37" s="70"/>
      <c r="F37" s="77"/>
      <c r="G37" s="118" t="str">
        <f t="shared" si="11"/>
        <v/>
      </c>
      <c r="H37" s="71"/>
      <c r="I37" s="71"/>
      <c r="J37" s="88"/>
      <c r="K37" s="65"/>
      <c r="L37" s="118" t="str">
        <f t="shared" si="12"/>
        <v/>
      </c>
      <c r="M37" s="65"/>
      <c r="N37" s="66"/>
      <c r="O37" s="60">
        <f t="shared" si="1"/>
        <v>20</v>
      </c>
      <c r="P37" s="112" t="str">
        <f t="shared" si="2"/>
        <v/>
      </c>
      <c r="Q37" s="108" t="str">
        <f t="shared" si="3"/>
        <v/>
      </c>
      <c r="R37" s="113" t="str">
        <f t="shared" si="4"/>
        <v/>
      </c>
      <c r="S37" s="114" t="str">
        <f t="shared" si="5"/>
        <v/>
      </c>
      <c r="T37" s="115" t="str">
        <f t="shared" si="6"/>
        <v/>
      </c>
      <c r="U37" s="78" t="str">
        <f t="shared" si="7"/>
        <v/>
      </c>
      <c r="V37" s="1"/>
      <c r="W37" s="80">
        <f t="shared" si="13"/>
        <v>0</v>
      </c>
      <c r="X37" s="116" t="str">
        <f t="shared" si="8"/>
        <v/>
      </c>
      <c r="Y37" s="117" t="str">
        <f t="shared" si="9"/>
        <v/>
      </c>
      <c r="Z37" s="18" t="str">
        <f t="shared" si="10"/>
        <v/>
      </c>
      <c r="AA37" s="1"/>
      <c r="AB37" s="80">
        <f t="shared" si="14"/>
        <v>0</v>
      </c>
    </row>
    <row r="38" spans="1:28" s="9" customFormat="1" ht="15" customHeight="1" x14ac:dyDescent="0.25">
      <c r="A38" s="22">
        <v>21</v>
      </c>
      <c r="B38" s="68"/>
      <c r="C38" s="82"/>
      <c r="D38" s="69"/>
      <c r="E38" s="70"/>
      <c r="F38" s="77"/>
      <c r="G38" s="118" t="str">
        <f t="shared" si="11"/>
        <v/>
      </c>
      <c r="H38" s="71"/>
      <c r="I38" s="71"/>
      <c r="J38" s="88"/>
      <c r="K38" s="65"/>
      <c r="L38" s="118" t="str">
        <f t="shared" si="12"/>
        <v/>
      </c>
      <c r="M38" s="65"/>
      <c r="N38" s="66"/>
      <c r="O38" s="60">
        <f t="shared" si="1"/>
        <v>21</v>
      </c>
      <c r="P38" s="112" t="str">
        <f t="shared" si="2"/>
        <v/>
      </c>
      <c r="Q38" s="108" t="str">
        <f t="shared" si="3"/>
        <v/>
      </c>
      <c r="R38" s="113" t="str">
        <f t="shared" si="4"/>
        <v/>
      </c>
      <c r="S38" s="114" t="str">
        <f t="shared" si="5"/>
        <v/>
      </c>
      <c r="T38" s="115" t="str">
        <f t="shared" si="6"/>
        <v/>
      </c>
      <c r="U38" s="78" t="str">
        <f t="shared" si="7"/>
        <v/>
      </c>
      <c r="V38" s="1"/>
      <c r="W38" s="80">
        <f t="shared" si="13"/>
        <v>0</v>
      </c>
      <c r="X38" s="116" t="str">
        <f t="shared" si="8"/>
        <v/>
      </c>
      <c r="Y38" s="117" t="str">
        <f t="shared" si="9"/>
        <v/>
      </c>
      <c r="Z38" s="18" t="str">
        <f t="shared" si="10"/>
        <v/>
      </c>
      <c r="AA38" s="1"/>
      <c r="AB38" s="80">
        <f t="shared" si="14"/>
        <v>0</v>
      </c>
    </row>
    <row r="39" spans="1:28" s="9" customFormat="1" ht="15" customHeight="1" x14ac:dyDescent="0.25">
      <c r="A39" s="22">
        <v>22</v>
      </c>
      <c r="B39" s="68"/>
      <c r="C39" s="82"/>
      <c r="D39" s="69"/>
      <c r="E39" s="70"/>
      <c r="F39" s="77"/>
      <c r="G39" s="118" t="str">
        <f t="shared" si="11"/>
        <v/>
      </c>
      <c r="H39" s="71"/>
      <c r="I39" s="71"/>
      <c r="J39" s="88"/>
      <c r="K39" s="65"/>
      <c r="L39" s="118" t="str">
        <f t="shared" si="12"/>
        <v/>
      </c>
      <c r="M39" s="65"/>
      <c r="N39" s="66"/>
      <c r="O39" s="60">
        <f t="shared" si="1"/>
        <v>22</v>
      </c>
      <c r="P39" s="112" t="str">
        <f t="shared" si="2"/>
        <v/>
      </c>
      <c r="Q39" s="108" t="str">
        <f t="shared" si="3"/>
        <v/>
      </c>
      <c r="R39" s="113" t="str">
        <f t="shared" si="4"/>
        <v/>
      </c>
      <c r="S39" s="114" t="str">
        <f t="shared" si="5"/>
        <v/>
      </c>
      <c r="T39" s="115" t="str">
        <f t="shared" si="6"/>
        <v/>
      </c>
      <c r="U39" s="78" t="str">
        <f t="shared" si="7"/>
        <v/>
      </c>
      <c r="V39" s="1"/>
      <c r="W39" s="80">
        <f t="shared" si="13"/>
        <v>0</v>
      </c>
      <c r="X39" s="116" t="str">
        <f t="shared" si="8"/>
        <v/>
      </c>
      <c r="Y39" s="117" t="str">
        <f t="shared" si="9"/>
        <v/>
      </c>
      <c r="Z39" s="18" t="str">
        <f t="shared" si="10"/>
        <v/>
      </c>
      <c r="AA39" s="1"/>
      <c r="AB39" s="80">
        <f t="shared" si="14"/>
        <v>0</v>
      </c>
    </row>
    <row r="40" spans="1:28" s="9" customFormat="1" ht="15" customHeight="1" x14ac:dyDescent="0.25">
      <c r="A40" s="22">
        <v>23</v>
      </c>
      <c r="B40" s="68"/>
      <c r="C40" s="82"/>
      <c r="D40" s="69"/>
      <c r="E40" s="70"/>
      <c r="F40" s="77"/>
      <c r="G40" s="118" t="str">
        <f t="shared" si="11"/>
        <v/>
      </c>
      <c r="H40" s="71"/>
      <c r="I40" s="71"/>
      <c r="J40" s="88"/>
      <c r="K40" s="65"/>
      <c r="L40" s="118" t="str">
        <f t="shared" si="12"/>
        <v/>
      </c>
      <c r="M40" s="65"/>
      <c r="N40" s="66"/>
      <c r="O40" s="60">
        <f t="shared" si="1"/>
        <v>23</v>
      </c>
      <c r="P40" s="112" t="str">
        <f t="shared" si="2"/>
        <v/>
      </c>
      <c r="Q40" s="108" t="str">
        <f t="shared" si="3"/>
        <v/>
      </c>
      <c r="R40" s="113" t="str">
        <f t="shared" si="4"/>
        <v/>
      </c>
      <c r="S40" s="114" t="str">
        <f t="shared" si="5"/>
        <v/>
      </c>
      <c r="T40" s="115" t="str">
        <f t="shared" si="6"/>
        <v/>
      </c>
      <c r="U40" s="78" t="str">
        <f t="shared" si="7"/>
        <v/>
      </c>
      <c r="V40" s="1"/>
      <c r="W40" s="80">
        <f t="shared" si="13"/>
        <v>0</v>
      </c>
      <c r="X40" s="116" t="str">
        <f t="shared" si="8"/>
        <v/>
      </c>
      <c r="Y40" s="117" t="str">
        <f t="shared" si="9"/>
        <v/>
      </c>
      <c r="Z40" s="18" t="str">
        <f t="shared" si="10"/>
        <v/>
      </c>
      <c r="AA40" s="1"/>
      <c r="AB40" s="80">
        <f t="shared" si="14"/>
        <v>0</v>
      </c>
    </row>
    <row r="41" spans="1:28" s="9" customFormat="1" ht="15" customHeight="1" x14ac:dyDescent="0.25">
      <c r="A41" s="22">
        <v>24</v>
      </c>
      <c r="B41" s="68"/>
      <c r="C41" s="82"/>
      <c r="D41" s="69"/>
      <c r="E41" s="70"/>
      <c r="F41" s="77"/>
      <c r="G41" s="118" t="str">
        <f t="shared" si="11"/>
        <v/>
      </c>
      <c r="H41" s="71"/>
      <c r="I41" s="71"/>
      <c r="J41" s="88"/>
      <c r="K41" s="65"/>
      <c r="L41" s="118" t="str">
        <f t="shared" si="12"/>
        <v/>
      </c>
      <c r="M41" s="65"/>
      <c r="N41" s="66"/>
      <c r="O41" s="60">
        <f t="shared" si="1"/>
        <v>24</v>
      </c>
      <c r="P41" s="112" t="str">
        <f t="shared" si="2"/>
        <v/>
      </c>
      <c r="Q41" s="108" t="str">
        <f t="shared" si="3"/>
        <v/>
      </c>
      <c r="R41" s="113" t="str">
        <f t="shared" si="4"/>
        <v/>
      </c>
      <c r="S41" s="114" t="str">
        <f t="shared" si="5"/>
        <v/>
      </c>
      <c r="T41" s="115" t="str">
        <f t="shared" si="6"/>
        <v/>
      </c>
      <c r="U41" s="78" t="str">
        <f t="shared" si="7"/>
        <v/>
      </c>
      <c r="V41" s="79">
        <f>SUM(U36:U41)/6</f>
        <v>0</v>
      </c>
      <c r="W41" s="80">
        <f t="shared" si="13"/>
        <v>0</v>
      </c>
      <c r="X41" s="116" t="str">
        <f t="shared" si="8"/>
        <v/>
      </c>
      <c r="Y41" s="117" t="str">
        <f t="shared" si="9"/>
        <v/>
      </c>
      <c r="Z41" s="18" t="str">
        <f t="shared" si="10"/>
        <v/>
      </c>
      <c r="AA41" s="79">
        <f>SUM(Z36:Z41)/6</f>
        <v>0</v>
      </c>
      <c r="AB41" s="80">
        <f t="shared" si="14"/>
        <v>0</v>
      </c>
    </row>
    <row r="42" spans="1:28" s="9" customFormat="1" ht="15" customHeight="1" x14ac:dyDescent="0.25">
      <c r="A42" s="22">
        <v>25</v>
      </c>
      <c r="B42" s="68"/>
      <c r="C42" s="82"/>
      <c r="D42" s="69"/>
      <c r="E42" s="70"/>
      <c r="F42" s="77"/>
      <c r="G42" s="118" t="str">
        <f t="shared" si="11"/>
        <v/>
      </c>
      <c r="H42" s="71"/>
      <c r="I42" s="71"/>
      <c r="J42" s="88"/>
      <c r="K42" s="65"/>
      <c r="L42" s="118" t="str">
        <f t="shared" si="12"/>
        <v/>
      </c>
      <c r="M42" s="65"/>
      <c r="N42" s="66"/>
      <c r="O42" s="60">
        <f t="shared" si="1"/>
        <v>25</v>
      </c>
      <c r="P42" s="112" t="str">
        <f t="shared" si="2"/>
        <v/>
      </c>
      <c r="Q42" s="108" t="str">
        <f t="shared" si="3"/>
        <v/>
      </c>
      <c r="R42" s="113" t="str">
        <f t="shared" si="4"/>
        <v/>
      </c>
      <c r="S42" s="114" t="str">
        <f t="shared" si="5"/>
        <v/>
      </c>
      <c r="T42" s="115" t="str">
        <f t="shared" si="6"/>
        <v/>
      </c>
      <c r="U42" s="78" t="str">
        <f t="shared" si="7"/>
        <v/>
      </c>
      <c r="V42" s="1"/>
      <c r="W42" s="80">
        <f t="shared" si="13"/>
        <v>0</v>
      </c>
      <c r="X42" s="116" t="str">
        <f t="shared" si="8"/>
        <v/>
      </c>
      <c r="Y42" s="117" t="str">
        <f t="shared" si="9"/>
        <v/>
      </c>
      <c r="Z42" s="18" t="str">
        <f t="shared" si="10"/>
        <v/>
      </c>
      <c r="AA42" s="1"/>
      <c r="AB42" s="80">
        <f t="shared" si="14"/>
        <v>0</v>
      </c>
    </row>
    <row r="43" spans="1:28" s="9" customFormat="1" ht="15" customHeight="1" x14ac:dyDescent="0.25">
      <c r="A43" s="22">
        <v>26</v>
      </c>
      <c r="B43" s="68"/>
      <c r="C43" s="82"/>
      <c r="D43" s="69"/>
      <c r="E43" s="70"/>
      <c r="F43" s="77"/>
      <c r="G43" s="118" t="str">
        <f t="shared" si="11"/>
        <v/>
      </c>
      <c r="H43" s="71"/>
      <c r="I43" s="71"/>
      <c r="J43" s="88"/>
      <c r="K43" s="65"/>
      <c r="L43" s="118" t="str">
        <f t="shared" si="12"/>
        <v/>
      </c>
      <c r="M43" s="65"/>
      <c r="N43" s="66"/>
      <c r="O43" s="60">
        <f t="shared" si="1"/>
        <v>26</v>
      </c>
      <c r="P43" s="112" t="str">
        <f t="shared" si="2"/>
        <v/>
      </c>
      <c r="Q43" s="108" t="str">
        <f t="shared" si="3"/>
        <v/>
      </c>
      <c r="R43" s="113" t="str">
        <f t="shared" si="4"/>
        <v/>
      </c>
      <c r="S43" s="114" t="str">
        <f t="shared" si="5"/>
        <v/>
      </c>
      <c r="T43" s="115" t="str">
        <f t="shared" si="6"/>
        <v/>
      </c>
      <c r="U43" s="78" t="str">
        <f t="shared" si="7"/>
        <v/>
      </c>
      <c r="V43" s="1"/>
      <c r="W43" s="80">
        <f t="shared" si="13"/>
        <v>0</v>
      </c>
      <c r="X43" s="116" t="str">
        <f t="shared" si="8"/>
        <v/>
      </c>
      <c r="Y43" s="117" t="str">
        <f t="shared" si="9"/>
        <v/>
      </c>
      <c r="Z43" s="18" t="str">
        <f t="shared" si="10"/>
        <v/>
      </c>
      <c r="AA43" s="1"/>
      <c r="AB43" s="80">
        <f t="shared" si="14"/>
        <v>0</v>
      </c>
    </row>
    <row r="44" spans="1:28" s="9" customFormat="1" ht="15" customHeight="1" x14ac:dyDescent="0.25">
      <c r="A44" s="22">
        <v>27</v>
      </c>
      <c r="B44" s="68"/>
      <c r="C44" s="82"/>
      <c r="D44" s="69"/>
      <c r="E44" s="70"/>
      <c r="F44" s="77"/>
      <c r="G44" s="118" t="str">
        <f t="shared" si="11"/>
        <v/>
      </c>
      <c r="H44" s="71"/>
      <c r="I44" s="71"/>
      <c r="J44" s="88"/>
      <c r="K44" s="65"/>
      <c r="L44" s="118" t="str">
        <f t="shared" si="12"/>
        <v/>
      </c>
      <c r="M44" s="65"/>
      <c r="N44" s="66"/>
      <c r="O44" s="60">
        <f t="shared" si="1"/>
        <v>27</v>
      </c>
      <c r="P44" s="112" t="str">
        <f t="shared" si="2"/>
        <v/>
      </c>
      <c r="Q44" s="108" t="str">
        <f t="shared" si="3"/>
        <v/>
      </c>
      <c r="R44" s="113" t="str">
        <f t="shared" si="4"/>
        <v/>
      </c>
      <c r="S44" s="114" t="str">
        <f t="shared" si="5"/>
        <v/>
      </c>
      <c r="T44" s="115" t="str">
        <f t="shared" si="6"/>
        <v/>
      </c>
      <c r="U44" s="78" t="str">
        <f t="shared" si="7"/>
        <v/>
      </c>
      <c r="V44" s="1"/>
      <c r="W44" s="80">
        <f t="shared" si="13"/>
        <v>0</v>
      </c>
      <c r="X44" s="116" t="str">
        <f t="shared" si="8"/>
        <v/>
      </c>
      <c r="Y44" s="117" t="str">
        <f t="shared" si="9"/>
        <v/>
      </c>
      <c r="Z44" s="18" t="str">
        <f t="shared" si="10"/>
        <v/>
      </c>
      <c r="AA44" s="1"/>
      <c r="AB44" s="80">
        <f t="shared" si="14"/>
        <v>0</v>
      </c>
    </row>
    <row r="45" spans="1:28" s="9" customFormat="1" ht="15" customHeight="1" x14ac:dyDescent="0.25">
      <c r="A45" s="22">
        <v>28</v>
      </c>
      <c r="B45" s="68"/>
      <c r="C45" s="82"/>
      <c r="D45" s="69"/>
      <c r="E45" s="70"/>
      <c r="F45" s="77"/>
      <c r="G45" s="118" t="str">
        <f t="shared" si="11"/>
        <v/>
      </c>
      <c r="H45" s="71"/>
      <c r="I45" s="71"/>
      <c r="J45" s="88"/>
      <c r="K45" s="65"/>
      <c r="L45" s="118" t="str">
        <f t="shared" si="12"/>
        <v/>
      </c>
      <c r="M45" s="65"/>
      <c r="N45" s="66"/>
      <c r="O45" s="60">
        <f t="shared" si="1"/>
        <v>28</v>
      </c>
      <c r="P45" s="112" t="str">
        <f t="shared" si="2"/>
        <v/>
      </c>
      <c r="Q45" s="108" t="str">
        <f t="shared" si="3"/>
        <v/>
      </c>
      <c r="R45" s="113" t="str">
        <f t="shared" si="4"/>
        <v/>
      </c>
      <c r="S45" s="114" t="str">
        <f t="shared" si="5"/>
        <v/>
      </c>
      <c r="T45" s="115" t="str">
        <f t="shared" si="6"/>
        <v/>
      </c>
      <c r="U45" s="78" t="str">
        <f t="shared" si="7"/>
        <v/>
      </c>
      <c r="V45" s="1"/>
      <c r="W45" s="80">
        <f t="shared" si="13"/>
        <v>0</v>
      </c>
      <c r="X45" s="116" t="str">
        <f t="shared" si="8"/>
        <v/>
      </c>
      <c r="Y45" s="117" t="str">
        <f t="shared" si="9"/>
        <v/>
      </c>
      <c r="Z45" s="18" t="str">
        <f t="shared" si="10"/>
        <v/>
      </c>
      <c r="AA45" s="1"/>
      <c r="AB45" s="80">
        <f t="shared" si="14"/>
        <v>0</v>
      </c>
    </row>
    <row r="46" spans="1:28" s="9" customFormat="1" ht="15" customHeight="1" x14ac:dyDescent="0.25">
      <c r="A46" s="22">
        <v>29</v>
      </c>
      <c r="B46" s="68"/>
      <c r="C46" s="82"/>
      <c r="D46" s="69"/>
      <c r="E46" s="70"/>
      <c r="F46" s="77"/>
      <c r="G46" s="118" t="str">
        <f t="shared" si="11"/>
        <v/>
      </c>
      <c r="H46" s="71"/>
      <c r="I46" s="71"/>
      <c r="J46" s="88"/>
      <c r="K46" s="65"/>
      <c r="L46" s="118" t="str">
        <f t="shared" si="12"/>
        <v/>
      </c>
      <c r="M46" s="65"/>
      <c r="N46" s="66"/>
      <c r="O46" s="60">
        <f t="shared" si="1"/>
        <v>29</v>
      </c>
      <c r="P46" s="112" t="str">
        <f t="shared" si="2"/>
        <v/>
      </c>
      <c r="Q46" s="108" t="str">
        <f t="shared" si="3"/>
        <v/>
      </c>
      <c r="R46" s="113" t="str">
        <f t="shared" si="4"/>
        <v/>
      </c>
      <c r="S46" s="114" t="str">
        <f t="shared" si="5"/>
        <v/>
      </c>
      <c r="T46" s="115" t="str">
        <f t="shared" si="6"/>
        <v/>
      </c>
      <c r="U46" s="78" t="str">
        <f t="shared" si="7"/>
        <v/>
      </c>
      <c r="V46" s="1"/>
      <c r="W46" s="80">
        <f t="shared" si="13"/>
        <v>0</v>
      </c>
      <c r="X46" s="116" t="str">
        <f t="shared" si="8"/>
        <v/>
      </c>
      <c r="Y46" s="117" t="str">
        <f t="shared" si="9"/>
        <v/>
      </c>
      <c r="Z46" s="18" t="str">
        <f t="shared" si="10"/>
        <v/>
      </c>
      <c r="AA46" s="1"/>
      <c r="AB46" s="80">
        <f t="shared" si="14"/>
        <v>0</v>
      </c>
    </row>
    <row r="47" spans="1:28" s="9" customFormat="1" ht="15" customHeight="1" x14ac:dyDescent="0.25">
      <c r="A47" s="22">
        <v>30</v>
      </c>
      <c r="B47" s="68"/>
      <c r="C47" s="82"/>
      <c r="D47" s="69"/>
      <c r="E47" s="70"/>
      <c r="F47" s="77"/>
      <c r="G47" s="118" t="str">
        <f t="shared" si="11"/>
        <v/>
      </c>
      <c r="H47" s="71"/>
      <c r="I47" s="71"/>
      <c r="J47" s="88"/>
      <c r="K47" s="65"/>
      <c r="L47" s="118" t="str">
        <f t="shared" si="12"/>
        <v/>
      </c>
      <c r="M47" s="65"/>
      <c r="N47" s="66"/>
      <c r="O47" s="60">
        <f t="shared" si="1"/>
        <v>30</v>
      </c>
      <c r="P47" s="112" t="str">
        <f t="shared" si="2"/>
        <v/>
      </c>
      <c r="Q47" s="108" t="str">
        <f t="shared" si="3"/>
        <v/>
      </c>
      <c r="R47" s="113" t="str">
        <f t="shared" si="4"/>
        <v/>
      </c>
      <c r="S47" s="114" t="str">
        <f t="shared" si="5"/>
        <v/>
      </c>
      <c r="T47" s="115" t="str">
        <f t="shared" si="6"/>
        <v/>
      </c>
      <c r="U47" s="78" t="str">
        <f t="shared" si="7"/>
        <v/>
      </c>
      <c r="V47" s="79">
        <f>SUM(U42:U47)/6</f>
        <v>0</v>
      </c>
      <c r="W47" s="80">
        <f t="shared" si="13"/>
        <v>0</v>
      </c>
      <c r="X47" s="116" t="str">
        <f t="shared" si="8"/>
        <v/>
      </c>
      <c r="Y47" s="117" t="str">
        <f t="shared" si="9"/>
        <v/>
      </c>
      <c r="Z47" s="18" t="str">
        <f t="shared" si="10"/>
        <v/>
      </c>
      <c r="AA47" s="79">
        <f>SUM(Z42:Z47)/6</f>
        <v>0</v>
      </c>
      <c r="AB47" s="80">
        <f t="shared" si="14"/>
        <v>0</v>
      </c>
    </row>
    <row r="48" spans="1:28" s="9" customFormat="1" ht="15" customHeight="1" x14ac:dyDescent="0.25">
      <c r="A48" s="22">
        <v>31</v>
      </c>
      <c r="B48" s="68"/>
      <c r="C48" s="82"/>
      <c r="D48" s="69"/>
      <c r="E48" s="70"/>
      <c r="F48" s="77"/>
      <c r="G48" s="118" t="str">
        <f t="shared" si="11"/>
        <v/>
      </c>
      <c r="H48" s="71"/>
      <c r="I48" s="71"/>
      <c r="J48" s="88"/>
      <c r="K48" s="65"/>
      <c r="L48" s="118" t="str">
        <f t="shared" si="12"/>
        <v/>
      </c>
      <c r="M48" s="65"/>
      <c r="N48" s="66"/>
      <c r="O48" s="60">
        <f t="shared" si="1"/>
        <v>31</v>
      </c>
      <c r="P48" s="112" t="str">
        <f t="shared" si="2"/>
        <v/>
      </c>
      <c r="Q48" s="108" t="str">
        <f t="shared" si="3"/>
        <v/>
      </c>
      <c r="R48" s="113" t="str">
        <f t="shared" si="4"/>
        <v/>
      </c>
      <c r="S48" s="114" t="str">
        <f t="shared" si="5"/>
        <v/>
      </c>
      <c r="T48" s="115" t="str">
        <f t="shared" si="6"/>
        <v/>
      </c>
      <c r="U48" s="78" t="str">
        <f t="shared" si="7"/>
        <v/>
      </c>
      <c r="V48" s="1"/>
      <c r="W48" s="80">
        <f t="shared" si="13"/>
        <v>0</v>
      </c>
      <c r="X48" s="116" t="str">
        <f t="shared" si="8"/>
        <v/>
      </c>
      <c r="Y48" s="117" t="str">
        <f t="shared" si="9"/>
        <v/>
      </c>
      <c r="Z48" s="18" t="str">
        <f t="shared" si="10"/>
        <v/>
      </c>
      <c r="AA48" s="1"/>
      <c r="AB48" s="80">
        <f t="shared" si="14"/>
        <v>0</v>
      </c>
    </row>
    <row r="49" spans="1:28" s="9" customFormat="1" ht="15" customHeight="1" x14ac:dyDescent="0.25">
      <c r="A49" s="22">
        <v>32</v>
      </c>
      <c r="B49" s="68"/>
      <c r="C49" s="82"/>
      <c r="D49" s="69"/>
      <c r="E49" s="70"/>
      <c r="F49" s="77"/>
      <c r="G49" s="118" t="str">
        <f t="shared" si="11"/>
        <v/>
      </c>
      <c r="H49" s="71"/>
      <c r="I49" s="71"/>
      <c r="J49" s="88"/>
      <c r="K49" s="65"/>
      <c r="L49" s="118" t="str">
        <f t="shared" si="12"/>
        <v/>
      </c>
      <c r="M49" s="65"/>
      <c r="N49" s="66"/>
      <c r="O49" s="60">
        <f t="shared" si="1"/>
        <v>32</v>
      </c>
      <c r="P49" s="112" t="str">
        <f t="shared" si="2"/>
        <v/>
      </c>
      <c r="Q49" s="108" t="str">
        <f t="shared" si="3"/>
        <v/>
      </c>
      <c r="R49" s="113" t="str">
        <f t="shared" si="4"/>
        <v/>
      </c>
      <c r="S49" s="114" t="str">
        <f t="shared" si="5"/>
        <v/>
      </c>
      <c r="T49" s="115" t="str">
        <f t="shared" si="6"/>
        <v/>
      </c>
      <c r="U49" s="78" t="str">
        <f t="shared" si="7"/>
        <v/>
      </c>
      <c r="V49" s="1"/>
      <c r="W49" s="80">
        <f t="shared" si="13"/>
        <v>0</v>
      </c>
      <c r="X49" s="116" t="str">
        <f t="shared" si="8"/>
        <v/>
      </c>
      <c r="Y49" s="117" t="str">
        <f t="shared" si="9"/>
        <v/>
      </c>
      <c r="Z49" s="18" t="str">
        <f t="shared" si="10"/>
        <v/>
      </c>
      <c r="AA49" s="1"/>
      <c r="AB49" s="80">
        <f t="shared" si="14"/>
        <v>0</v>
      </c>
    </row>
    <row r="50" spans="1:28" s="9" customFormat="1" ht="15" customHeight="1" x14ac:dyDescent="0.25">
      <c r="A50" s="22">
        <v>33</v>
      </c>
      <c r="B50" s="68"/>
      <c r="C50" s="82"/>
      <c r="D50" s="69"/>
      <c r="E50" s="70"/>
      <c r="F50" s="77"/>
      <c r="G50" s="118" t="str">
        <f t="shared" si="11"/>
        <v/>
      </c>
      <c r="H50" s="71"/>
      <c r="I50" s="71"/>
      <c r="J50" s="88"/>
      <c r="K50" s="65"/>
      <c r="L50" s="118" t="str">
        <f t="shared" si="12"/>
        <v/>
      </c>
      <c r="M50" s="65"/>
      <c r="N50" s="66"/>
      <c r="O50" s="60">
        <f t="shared" si="1"/>
        <v>33</v>
      </c>
      <c r="P50" s="112" t="str">
        <f t="shared" si="2"/>
        <v/>
      </c>
      <c r="Q50" s="108" t="str">
        <f t="shared" si="3"/>
        <v/>
      </c>
      <c r="R50" s="113" t="str">
        <f t="shared" si="4"/>
        <v/>
      </c>
      <c r="S50" s="114" t="str">
        <f t="shared" si="5"/>
        <v/>
      </c>
      <c r="T50" s="115" t="str">
        <f t="shared" si="6"/>
        <v/>
      </c>
      <c r="U50" s="78" t="str">
        <f t="shared" si="7"/>
        <v/>
      </c>
      <c r="V50" s="1"/>
      <c r="W50" s="80">
        <f t="shared" si="13"/>
        <v>0</v>
      </c>
      <c r="X50" s="116" t="str">
        <f t="shared" si="8"/>
        <v/>
      </c>
      <c r="Y50" s="117" t="str">
        <f t="shared" si="9"/>
        <v/>
      </c>
      <c r="Z50" s="18" t="str">
        <f t="shared" si="10"/>
        <v/>
      </c>
      <c r="AA50" s="1"/>
      <c r="AB50" s="80">
        <f t="shared" si="14"/>
        <v>0</v>
      </c>
    </row>
    <row r="51" spans="1:28" s="9" customFormat="1" ht="15" customHeight="1" x14ac:dyDescent="0.25">
      <c r="A51" s="22">
        <v>34</v>
      </c>
      <c r="B51" s="68"/>
      <c r="C51" s="82"/>
      <c r="D51" s="69"/>
      <c r="E51" s="70"/>
      <c r="F51" s="77"/>
      <c r="G51" s="118" t="str">
        <f t="shared" si="11"/>
        <v/>
      </c>
      <c r="H51" s="71"/>
      <c r="I51" s="71"/>
      <c r="J51" s="88"/>
      <c r="K51" s="65"/>
      <c r="L51" s="118" t="str">
        <f t="shared" si="12"/>
        <v/>
      </c>
      <c r="M51" s="65"/>
      <c r="N51" s="66"/>
      <c r="O51" s="60">
        <f t="shared" si="1"/>
        <v>34</v>
      </c>
      <c r="P51" s="112" t="str">
        <f t="shared" si="2"/>
        <v/>
      </c>
      <c r="Q51" s="108" t="str">
        <f t="shared" si="3"/>
        <v/>
      </c>
      <c r="R51" s="113" t="str">
        <f t="shared" si="4"/>
        <v/>
      </c>
      <c r="S51" s="114" t="str">
        <f t="shared" si="5"/>
        <v/>
      </c>
      <c r="T51" s="115" t="str">
        <f t="shared" si="6"/>
        <v/>
      </c>
      <c r="U51" s="78" t="str">
        <f t="shared" si="7"/>
        <v/>
      </c>
      <c r="V51" s="1"/>
      <c r="W51" s="80">
        <f t="shared" si="13"/>
        <v>0</v>
      </c>
      <c r="X51" s="116" t="str">
        <f t="shared" si="8"/>
        <v/>
      </c>
      <c r="Y51" s="117" t="str">
        <f t="shared" si="9"/>
        <v/>
      </c>
      <c r="Z51" s="18" t="str">
        <f t="shared" si="10"/>
        <v/>
      </c>
      <c r="AA51" s="1"/>
      <c r="AB51" s="80">
        <f t="shared" si="14"/>
        <v>0</v>
      </c>
    </row>
    <row r="52" spans="1:28" s="9" customFormat="1" ht="15" customHeight="1" x14ac:dyDescent="0.25">
      <c r="A52" s="22">
        <v>35</v>
      </c>
      <c r="B52" s="68"/>
      <c r="C52" s="82"/>
      <c r="D52" s="69"/>
      <c r="E52" s="70"/>
      <c r="F52" s="77"/>
      <c r="G52" s="118" t="str">
        <f t="shared" si="11"/>
        <v/>
      </c>
      <c r="H52" s="71"/>
      <c r="I52" s="71"/>
      <c r="J52" s="88"/>
      <c r="K52" s="65"/>
      <c r="L52" s="118" t="str">
        <f t="shared" si="12"/>
        <v/>
      </c>
      <c r="M52" s="65"/>
      <c r="N52" s="66"/>
      <c r="O52" s="60">
        <f t="shared" si="1"/>
        <v>35</v>
      </c>
      <c r="P52" s="112" t="str">
        <f t="shared" si="2"/>
        <v/>
      </c>
      <c r="Q52" s="108" t="str">
        <f t="shared" si="3"/>
        <v/>
      </c>
      <c r="R52" s="113" t="str">
        <f t="shared" si="4"/>
        <v/>
      </c>
      <c r="S52" s="114" t="str">
        <f t="shared" si="5"/>
        <v/>
      </c>
      <c r="T52" s="115" t="str">
        <f t="shared" si="6"/>
        <v/>
      </c>
      <c r="U52" s="78" t="str">
        <f t="shared" si="7"/>
        <v/>
      </c>
      <c r="V52" s="1"/>
      <c r="W52" s="80">
        <f t="shared" si="13"/>
        <v>0</v>
      </c>
      <c r="X52" s="116" t="str">
        <f t="shared" si="8"/>
        <v/>
      </c>
      <c r="Y52" s="117" t="str">
        <f t="shared" si="9"/>
        <v/>
      </c>
      <c r="Z52" s="18" t="str">
        <f t="shared" si="10"/>
        <v/>
      </c>
      <c r="AA52" s="1"/>
      <c r="AB52" s="80">
        <f t="shared" si="14"/>
        <v>0</v>
      </c>
    </row>
    <row r="53" spans="1:28" s="9" customFormat="1" ht="15" customHeight="1" x14ac:dyDescent="0.25">
      <c r="A53" s="22">
        <v>36</v>
      </c>
      <c r="B53" s="68"/>
      <c r="C53" s="82"/>
      <c r="D53" s="69"/>
      <c r="E53" s="70"/>
      <c r="F53" s="77"/>
      <c r="G53" s="118" t="str">
        <f t="shared" si="11"/>
        <v/>
      </c>
      <c r="H53" s="71"/>
      <c r="I53" s="71"/>
      <c r="J53" s="88"/>
      <c r="K53" s="65"/>
      <c r="L53" s="118" t="str">
        <f t="shared" si="12"/>
        <v/>
      </c>
      <c r="M53" s="65"/>
      <c r="N53" s="66"/>
      <c r="O53" s="60">
        <f t="shared" si="1"/>
        <v>36</v>
      </c>
      <c r="P53" s="112" t="str">
        <f t="shared" si="2"/>
        <v/>
      </c>
      <c r="Q53" s="108" t="str">
        <f t="shared" si="3"/>
        <v/>
      </c>
      <c r="R53" s="113" t="str">
        <f t="shared" si="4"/>
        <v/>
      </c>
      <c r="S53" s="114" t="str">
        <f t="shared" si="5"/>
        <v/>
      </c>
      <c r="T53" s="115" t="str">
        <f t="shared" si="6"/>
        <v/>
      </c>
      <c r="U53" s="78" t="str">
        <f t="shared" si="7"/>
        <v/>
      </c>
      <c r="V53" s="79">
        <f>SUM(U48:U53)/6</f>
        <v>0</v>
      </c>
      <c r="W53" s="80">
        <f t="shared" si="13"/>
        <v>0</v>
      </c>
      <c r="X53" s="116" t="str">
        <f t="shared" si="8"/>
        <v/>
      </c>
      <c r="Y53" s="117" t="str">
        <f t="shared" si="9"/>
        <v/>
      </c>
      <c r="Z53" s="18" t="str">
        <f t="shared" si="10"/>
        <v/>
      </c>
      <c r="AA53" s="79">
        <f>SUM(Z48:Z53)/6</f>
        <v>0</v>
      </c>
      <c r="AB53" s="80">
        <f t="shared" si="14"/>
        <v>0</v>
      </c>
    </row>
    <row r="54" spans="1:28" s="9" customFormat="1" ht="15" customHeight="1" x14ac:dyDescent="0.25">
      <c r="A54" s="22">
        <v>37</v>
      </c>
      <c r="B54" s="68"/>
      <c r="C54" s="82"/>
      <c r="D54" s="69"/>
      <c r="E54" s="70"/>
      <c r="F54" s="77"/>
      <c r="G54" s="118" t="str">
        <f t="shared" si="11"/>
        <v/>
      </c>
      <c r="H54" s="71"/>
      <c r="I54" s="71"/>
      <c r="J54" s="88"/>
      <c r="K54" s="65"/>
      <c r="L54" s="118" t="str">
        <f t="shared" si="12"/>
        <v/>
      </c>
      <c r="M54" s="65"/>
      <c r="N54" s="66"/>
      <c r="O54" s="60">
        <f t="shared" si="1"/>
        <v>37</v>
      </c>
      <c r="P54" s="112" t="str">
        <f t="shared" si="2"/>
        <v/>
      </c>
      <c r="Q54" s="108" t="str">
        <f t="shared" si="3"/>
        <v/>
      </c>
      <c r="R54" s="113" t="str">
        <f t="shared" si="4"/>
        <v/>
      </c>
      <c r="S54" s="114" t="str">
        <f t="shared" si="5"/>
        <v/>
      </c>
      <c r="T54" s="115" t="str">
        <f t="shared" si="6"/>
        <v/>
      </c>
      <c r="U54" s="78" t="str">
        <f t="shared" si="7"/>
        <v/>
      </c>
      <c r="V54" s="1"/>
      <c r="W54" s="80">
        <f t="shared" si="13"/>
        <v>0</v>
      </c>
      <c r="X54" s="116" t="str">
        <f t="shared" si="8"/>
        <v/>
      </c>
      <c r="Y54" s="117" t="str">
        <f t="shared" si="9"/>
        <v/>
      </c>
      <c r="Z54" s="18" t="str">
        <f t="shared" si="10"/>
        <v/>
      </c>
      <c r="AA54" s="1"/>
      <c r="AB54" s="80">
        <f t="shared" si="14"/>
        <v>0</v>
      </c>
    </row>
    <row r="55" spans="1:28" s="9" customFormat="1" ht="15" customHeight="1" x14ac:dyDescent="0.25">
      <c r="A55" s="22">
        <v>38</v>
      </c>
      <c r="B55" s="68"/>
      <c r="C55" s="82"/>
      <c r="D55" s="69"/>
      <c r="E55" s="70"/>
      <c r="F55" s="77"/>
      <c r="G55" s="118" t="str">
        <f t="shared" si="11"/>
        <v/>
      </c>
      <c r="H55" s="71"/>
      <c r="I55" s="71"/>
      <c r="J55" s="88"/>
      <c r="K55" s="65"/>
      <c r="L55" s="118" t="str">
        <f t="shared" si="12"/>
        <v/>
      </c>
      <c r="M55" s="65"/>
      <c r="N55" s="66"/>
      <c r="O55" s="60">
        <f t="shared" si="1"/>
        <v>38</v>
      </c>
      <c r="P55" s="112" t="str">
        <f t="shared" si="2"/>
        <v/>
      </c>
      <c r="Q55" s="108" t="str">
        <f t="shared" si="3"/>
        <v/>
      </c>
      <c r="R55" s="113" t="str">
        <f t="shared" si="4"/>
        <v/>
      </c>
      <c r="S55" s="114" t="str">
        <f t="shared" si="5"/>
        <v/>
      </c>
      <c r="T55" s="115" t="str">
        <f t="shared" si="6"/>
        <v/>
      </c>
      <c r="U55" s="78" t="str">
        <f t="shared" si="7"/>
        <v/>
      </c>
      <c r="V55" s="1"/>
      <c r="W55" s="80">
        <f t="shared" si="13"/>
        <v>0</v>
      </c>
      <c r="X55" s="116" t="str">
        <f t="shared" si="8"/>
        <v/>
      </c>
      <c r="Y55" s="117" t="str">
        <f t="shared" si="9"/>
        <v/>
      </c>
      <c r="Z55" s="18" t="str">
        <f t="shared" si="10"/>
        <v/>
      </c>
      <c r="AA55" s="1"/>
      <c r="AB55" s="80">
        <f t="shared" si="14"/>
        <v>0</v>
      </c>
    </row>
    <row r="56" spans="1:28" s="9" customFormat="1" ht="15" customHeight="1" x14ac:dyDescent="0.25">
      <c r="A56" s="22">
        <v>39</v>
      </c>
      <c r="B56" s="68"/>
      <c r="C56" s="82"/>
      <c r="D56" s="69"/>
      <c r="E56" s="70"/>
      <c r="F56" s="77"/>
      <c r="G56" s="118" t="str">
        <f t="shared" si="11"/>
        <v/>
      </c>
      <c r="H56" s="71"/>
      <c r="I56" s="71"/>
      <c r="J56" s="88"/>
      <c r="K56" s="65"/>
      <c r="L56" s="118" t="str">
        <f t="shared" si="12"/>
        <v/>
      </c>
      <c r="M56" s="65"/>
      <c r="N56" s="66"/>
      <c r="O56" s="60">
        <f t="shared" si="1"/>
        <v>39</v>
      </c>
      <c r="P56" s="112" t="str">
        <f t="shared" si="2"/>
        <v/>
      </c>
      <c r="Q56" s="108" t="str">
        <f t="shared" si="3"/>
        <v/>
      </c>
      <c r="R56" s="113" t="str">
        <f t="shared" si="4"/>
        <v/>
      </c>
      <c r="S56" s="114" t="str">
        <f t="shared" si="5"/>
        <v/>
      </c>
      <c r="T56" s="115" t="str">
        <f t="shared" si="6"/>
        <v/>
      </c>
      <c r="U56" s="78" t="str">
        <f t="shared" si="7"/>
        <v/>
      </c>
      <c r="V56" s="1"/>
      <c r="W56" s="80">
        <f t="shared" si="13"/>
        <v>0</v>
      </c>
      <c r="X56" s="116" t="str">
        <f t="shared" si="8"/>
        <v/>
      </c>
      <c r="Y56" s="117" t="str">
        <f t="shared" si="9"/>
        <v/>
      </c>
      <c r="Z56" s="18" t="str">
        <f t="shared" si="10"/>
        <v/>
      </c>
      <c r="AA56" s="1"/>
      <c r="AB56" s="80">
        <f t="shared" si="14"/>
        <v>0</v>
      </c>
    </row>
    <row r="57" spans="1:28" s="9" customFormat="1" ht="15" customHeight="1" x14ac:dyDescent="0.25">
      <c r="A57" s="22">
        <v>40</v>
      </c>
      <c r="B57" s="68"/>
      <c r="C57" s="82"/>
      <c r="D57" s="69"/>
      <c r="E57" s="70"/>
      <c r="F57" s="77"/>
      <c r="G57" s="118" t="str">
        <f t="shared" si="11"/>
        <v/>
      </c>
      <c r="H57" s="71"/>
      <c r="I57" s="71"/>
      <c r="J57" s="88"/>
      <c r="K57" s="65"/>
      <c r="L57" s="118" t="str">
        <f t="shared" si="12"/>
        <v/>
      </c>
      <c r="M57" s="65"/>
      <c r="N57" s="66"/>
      <c r="O57" s="60">
        <f t="shared" si="1"/>
        <v>40</v>
      </c>
      <c r="P57" s="112" t="str">
        <f t="shared" si="2"/>
        <v/>
      </c>
      <c r="Q57" s="108" t="str">
        <f t="shared" si="3"/>
        <v/>
      </c>
      <c r="R57" s="113" t="str">
        <f t="shared" si="4"/>
        <v/>
      </c>
      <c r="S57" s="114" t="str">
        <f t="shared" si="5"/>
        <v/>
      </c>
      <c r="T57" s="115" t="str">
        <f t="shared" si="6"/>
        <v/>
      </c>
      <c r="U57" s="78" t="str">
        <f t="shared" si="7"/>
        <v/>
      </c>
      <c r="V57" s="1"/>
      <c r="W57" s="80">
        <f t="shared" si="13"/>
        <v>0</v>
      </c>
      <c r="X57" s="116" t="str">
        <f t="shared" si="8"/>
        <v/>
      </c>
      <c r="Y57" s="117" t="str">
        <f t="shared" si="9"/>
        <v/>
      </c>
      <c r="Z57" s="18" t="str">
        <f t="shared" si="10"/>
        <v/>
      </c>
      <c r="AA57" s="1"/>
      <c r="AB57" s="80">
        <f t="shared" si="14"/>
        <v>0</v>
      </c>
    </row>
    <row r="58" spans="1:28" s="9" customFormat="1" ht="15" customHeight="1" x14ac:dyDescent="0.25">
      <c r="A58" s="22">
        <v>41</v>
      </c>
      <c r="B58" s="68"/>
      <c r="C58" s="82"/>
      <c r="D58" s="69"/>
      <c r="E58" s="70"/>
      <c r="F58" s="77"/>
      <c r="G58" s="118" t="str">
        <f t="shared" si="11"/>
        <v/>
      </c>
      <c r="H58" s="71"/>
      <c r="I58" s="71"/>
      <c r="J58" s="88"/>
      <c r="K58" s="65"/>
      <c r="L58" s="118" t="str">
        <f t="shared" si="12"/>
        <v/>
      </c>
      <c r="M58" s="65"/>
      <c r="N58" s="66"/>
      <c r="O58" s="60">
        <f t="shared" si="1"/>
        <v>41</v>
      </c>
      <c r="P58" s="112" t="str">
        <f t="shared" si="2"/>
        <v/>
      </c>
      <c r="Q58" s="108" t="str">
        <f t="shared" si="3"/>
        <v/>
      </c>
      <c r="R58" s="113" t="str">
        <f t="shared" si="4"/>
        <v/>
      </c>
      <c r="S58" s="114" t="str">
        <f t="shared" si="5"/>
        <v/>
      </c>
      <c r="T58" s="115" t="str">
        <f t="shared" si="6"/>
        <v/>
      </c>
      <c r="U58" s="78" t="str">
        <f t="shared" si="7"/>
        <v/>
      </c>
      <c r="V58" s="1"/>
      <c r="W58" s="80">
        <f t="shared" si="13"/>
        <v>0</v>
      </c>
      <c r="X58" s="116" t="str">
        <f t="shared" si="8"/>
        <v/>
      </c>
      <c r="Y58" s="117" t="str">
        <f t="shared" si="9"/>
        <v/>
      </c>
      <c r="Z58" s="18" t="str">
        <f t="shared" si="10"/>
        <v/>
      </c>
      <c r="AA58" s="1"/>
      <c r="AB58" s="80">
        <f t="shared" si="14"/>
        <v>0</v>
      </c>
    </row>
    <row r="59" spans="1:28" s="9" customFormat="1" ht="15" customHeight="1" x14ac:dyDescent="0.25">
      <c r="A59" s="22">
        <v>42</v>
      </c>
      <c r="B59" s="68"/>
      <c r="C59" s="82"/>
      <c r="D59" s="69"/>
      <c r="E59" s="70"/>
      <c r="F59" s="77"/>
      <c r="G59" s="118" t="str">
        <f t="shared" si="11"/>
        <v/>
      </c>
      <c r="H59" s="71"/>
      <c r="I59" s="71"/>
      <c r="J59" s="88"/>
      <c r="K59" s="65"/>
      <c r="L59" s="118" t="str">
        <f t="shared" si="12"/>
        <v/>
      </c>
      <c r="M59" s="65"/>
      <c r="N59" s="66"/>
      <c r="O59" s="60">
        <f t="shared" si="1"/>
        <v>42</v>
      </c>
      <c r="P59" s="112" t="str">
        <f t="shared" si="2"/>
        <v/>
      </c>
      <c r="Q59" s="108" t="str">
        <f t="shared" si="3"/>
        <v/>
      </c>
      <c r="R59" s="113" t="str">
        <f t="shared" si="4"/>
        <v/>
      </c>
      <c r="S59" s="114" t="str">
        <f t="shared" si="5"/>
        <v/>
      </c>
      <c r="T59" s="115" t="str">
        <f t="shared" si="6"/>
        <v/>
      </c>
      <c r="U59" s="78" t="str">
        <f t="shared" si="7"/>
        <v/>
      </c>
      <c r="V59" s="79">
        <f>SUM(U54:U59)/6</f>
        <v>0</v>
      </c>
      <c r="W59" s="80">
        <f t="shared" si="13"/>
        <v>0</v>
      </c>
      <c r="X59" s="116" t="str">
        <f t="shared" si="8"/>
        <v/>
      </c>
      <c r="Y59" s="117" t="str">
        <f t="shared" si="9"/>
        <v/>
      </c>
      <c r="Z59" s="18" t="str">
        <f t="shared" si="10"/>
        <v/>
      </c>
      <c r="AA59" s="79">
        <f>SUM(Z54:Z59)/6</f>
        <v>0</v>
      </c>
      <c r="AB59" s="80">
        <f t="shared" si="14"/>
        <v>0</v>
      </c>
    </row>
  </sheetData>
  <sheetProtection algorithmName="SHA-512" hashValue="UprLen1fvidf1ju2KW9L5eg8jqR/LeqTRQcOAj/mmva9vSwr+3JczLDdGc5sKM02JaU25A7gqQGVcen++0pBKg==" saltValue="85kWPXLuvpIAgi0MCvRirw==" spinCount="100000" sheet="1" objects="1" scenarios="1"/>
  <mergeCells count="50">
    <mergeCell ref="X15:AB15"/>
    <mergeCell ref="S14:AB14"/>
    <mergeCell ref="Q9:T9"/>
    <mergeCell ref="Q10:T10"/>
    <mergeCell ref="AA9:AB9"/>
    <mergeCell ref="AA10:AB10"/>
    <mergeCell ref="E15:I15"/>
    <mergeCell ref="J15:N15"/>
    <mergeCell ref="E14:N14"/>
    <mergeCell ref="V16:W16"/>
    <mergeCell ref="S15:W15"/>
    <mergeCell ref="I16:I17"/>
    <mergeCell ref="G16:G17"/>
    <mergeCell ref="F16:F17"/>
    <mergeCell ref="J16:J17"/>
    <mergeCell ref="K16:K17"/>
    <mergeCell ref="L16:L17"/>
    <mergeCell ref="M16:M17"/>
    <mergeCell ref="N16:N17"/>
    <mergeCell ref="AA16:AB16"/>
    <mergeCell ref="X16:X17"/>
    <mergeCell ref="Z16:Z17"/>
    <mergeCell ref="U16:U17"/>
    <mergeCell ref="O16:O17"/>
    <mergeCell ref="P16:P17"/>
    <mergeCell ref="Q16:Q17"/>
    <mergeCell ref="R16:R17"/>
    <mergeCell ref="S16:S17"/>
    <mergeCell ref="A4:N4"/>
    <mergeCell ref="O4:AB4"/>
    <mergeCell ref="A5:N5"/>
    <mergeCell ref="O5:AB5"/>
    <mergeCell ref="A6:N6"/>
    <mergeCell ref="O6:AB6"/>
    <mergeCell ref="A7:N7"/>
    <mergeCell ref="O7:AB7"/>
    <mergeCell ref="T16:T17"/>
    <mergeCell ref="Y16:Y17"/>
    <mergeCell ref="A9:B9"/>
    <mergeCell ref="O9:P9"/>
    <mergeCell ref="C9:F9"/>
    <mergeCell ref="A10:B10"/>
    <mergeCell ref="O10:P10"/>
    <mergeCell ref="C10:F10"/>
    <mergeCell ref="A16:A17"/>
    <mergeCell ref="B16:B17"/>
    <mergeCell ref="C16:C17"/>
    <mergeCell ref="D16:D17"/>
    <mergeCell ref="E16:E17"/>
    <mergeCell ref="H16:H17"/>
  </mergeCells>
  <pageMargins left="0.70866141732283472" right="0.70866141732283472" top="0.74803149606299213" bottom="0.74803149606299213" header="0.31496062992125984" footer="0.31496062992125984"/>
  <pageSetup paperSize="9" scale="50" orientation="landscape" r:id="rId1"/>
  <colBreaks count="1" manualBreakCount="1">
    <brk id="14" max="51"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3"/>
  <sheetViews>
    <sheetView showGridLines="0" zoomScaleNormal="100" zoomScaleSheetLayoutView="75" workbookViewId="0">
      <selection activeCell="A8" sqref="A1:XFD1048576"/>
    </sheetView>
  </sheetViews>
  <sheetFormatPr defaultColWidth="9.140625" defaultRowHeight="14.25" x14ac:dyDescent="0.2"/>
  <cols>
    <col min="1" max="1" width="11.42578125" style="30" customWidth="1"/>
    <col min="2" max="2" width="13.140625" style="30" customWidth="1"/>
    <col min="3" max="3" width="18.42578125" style="30" customWidth="1"/>
    <col min="4" max="4" width="13.42578125" style="30" customWidth="1"/>
    <col min="5" max="5" width="13.85546875" style="31" customWidth="1"/>
    <col min="6" max="7" width="13.140625" style="31" customWidth="1"/>
    <col min="8" max="8" width="14.5703125" style="31" customWidth="1"/>
    <col min="9" max="9" width="13.140625" style="31" customWidth="1"/>
    <col min="10" max="10" width="11.7109375" style="31" customWidth="1"/>
    <col min="11" max="11" width="9.140625" style="30"/>
    <col min="12" max="12" width="15.28515625" style="30" customWidth="1"/>
    <col min="13" max="13" width="15.140625" style="30" customWidth="1"/>
    <col min="14" max="14" width="9.140625" style="30"/>
    <col min="15" max="15" width="12.7109375" style="30" customWidth="1"/>
    <col min="16" max="16" width="9.140625" style="30"/>
    <col min="17" max="17" width="14.85546875" style="30" customWidth="1"/>
    <col min="18" max="18" width="9.85546875" style="30" customWidth="1"/>
    <col min="19" max="20" width="9.140625" style="30"/>
    <col min="21" max="21" width="11.140625" style="30" customWidth="1"/>
    <col min="22" max="22" width="11.85546875" style="30" customWidth="1"/>
    <col min="23" max="16384" width="9.140625" style="30"/>
  </cols>
  <sheetData>
    <row r="1" spans="1:22" x14ac:dyDescent="0.2">
      <c r="A1" s="41" t="str">
        <f>'1 TASTER DATA DOUBLE SAMPLES'!A1</f>
        <v>QUALITY CONTROL OF TASTERS (COI/T.20/Doc.Nº17)</v>
      </c>
      <c r="J1" s="53" t="str">
        <f>A1</f>
        <v>QUALITY CONTROL OF TASTERS (COI/T.20/Doc.Nº17)</v>
      </c>
    </row>
    <row r="2" spans="1:22" ht="15" x14ac:dyDescent="0.2">
      <c r="A2" s="2" t="s">
        <v>55</v>
      </c>
      <c r="E2" s="30"/>
      <c r="F2" s="30"/>
      <c r="G2" s="30"/>
      <c r="H2" s="30"/>
      <c r="I2" s="30"/>
      <c r="J2" s="53" t="str">
        <f t="shared" ref="J2:J3" si="0">A2</f>
        <v xml:space="preserve">DEVIATION NUMBER OF THE TASTER CALCULATED BY USING ANALYSIS OF REFERENCE SAMPLES </v>
      </c>
      <c r="K2" s="31"/>
      <c r="L2" s="31"/>
      <c r="M2" s="31"/>
      <c r="N2" s="31"/>
      <c r="O2" s="31"/>
      <c r="P2" s="31"/>
      <c r="Q2" s="31"/>
      <c r="R2" s="31"/>
    </row>
    <row r="3" spans="1:22" ht="15" x14ac:dyDescent="0.25">
      <c r="A3" s="41" t="s">
        <v>36</v>
      </c>
      <c r="B3" s="32"/>
      <c r="C3" s="32"/>
      <c r="D3" s="32"/>
      <c r="E3" s="26"/>
      <c r="F3" s="26"/>
      <c r="G3" s="26"/>
      <c r="H3" s="26"/>
      <c r="I3" s="26"/>
      <c r="J3" s="53" t="str">
        <f t="shared" si="0"/>
        <v>CHARTS OF DEVIATION NUMBER</v>
      </c>
      <c r="K3" s="31"/>
      <c r="L3" s="31"/>
      <c r="M3" s="31"/>
      <c r="N3" s="31"/>
      <c r="O3" s="31"/>
      <c r="P3" s="31"/>
      <c r="Q3" s="31"/>
      <c r="R3" s="31"/>
    </row>
    <row r="4" spans="1:22" ht="15" thickBot="1" x14ac:dyDescent="0.25">
      <c r="E4" s="26"/>
      <c r="F4" s="26"/>
      <c r="G4" s="26"/>
      <c r="H4" s="26"/>
      <c r="I4" s="26"/>
      <c r="J4" s="30"/>
      <c r="K4" s="31"/>
      <c r="L4" s="31"/>
      <c r="M4" s="31"/>
      <c r="N4" s="31"/>
      <c r="O4" s="31"/>
      <c r="P4" s="31"/>
      <c r="Q4" s="31"/>
      <c r="R4" s="31"/>
    </row>
    <row r="5" spans="1:22" ht="18.75" customHeight="1" thickTop="1" x14ac:dyDescent="0.2">
      <c r="A5" s="219" t="s">
        <v>1</v>
      </c>
      <c r="B5" s="220"/>
      <c r="C5" s="249" t="str">
        <f>'1 TASTER DATA DOUBLE SAMPLES'!C8:G8</f>
        <v>XXX</v>
      </c>
      <c r="D5" s="208"/>
      <c r="E5" s="208"/>
      <c r="F5" s="208"/>
      <c r="G5" s="209"/>
      <c r="H5" s="26"/>
      <c r="I5" s="26"/>
      <c r="J5" s="219" t="s">
        <v>1</v>
      </c>
      <c r="K5" s="220"/>
      <c r="L5" s="249" t="str">
        <f>C5</f>
        <v>XXX</v>
      </c>
      <c r="M5" s="208"/>
      <c r="N5" s="208"/>
      <c r="O5" s="208"/>
      <c r="P5" s="209"/>
      <c r="Q5" s="31"/>
      <c r="R5" s="31"/>
    </row>
    <row r="6" spans="1:22" ht="19.5" customHeight="1" thickBot="1" x14ac:dyDescent="0.25">
      <c r="A6" s="210" t="s">
        <v>2</v>
      </c>
      <c r="B6" s="211"/>
      <c r="C6" s="250" t="str">
        <f>'1 TASTER DATA DOUBLE SAMPLES'!C9:G9</f>
        <v>XXX</v>
      </c>
      <c r="D6" s="213"/>
      <c r="E6" s="213"/>
      <c r="F6" s="213"/>
      <c r="G6" s="214"/>
      <c r="H6" s="42"/>
      <c r="I6" s="42"/>
      <c r="J6" s="210" t="s">
        <v>2</v>
      </c>
      <c r="K6" s="211"/>
      <c r="L6" s="250" t="str">
        <f>C6</f>
        <v>XXX</v>
      </c>
      <c r="M6" s="213"/>
      <c r="N6" s="213"/>
      <c r="O6" s="213"/>
      <c r="P6" s="214"/>
    </row>
    <row r="7" spans="1:22" ht="16.5" thickTop="1" thickBot="1" x14ac:dyDescent="0.25">
      <c r="E7" s="42"/>
      <c r="F7" s="42"/>
      <c r="G7" s="42"/>
      <c r="H7" s="42"/>
      <c r="I7" s="42"/>
      <c r="K7" s="29"/>
    </row>
    <row r="8" spans="1:22" ht="16.5" thickTop="1" thickBot="1" x14ac:dyDescent="0.25">
      <c r="A8" s="2" t="s">
        <v>61</v>
      </c>
      <c r="E8" s="46"/>
      <c r="F8" s="46"/>
      <c r="G8" s="46"/>
      <c r="H8" s="46"/>
      <c r="I8" s="46"/>
      <c r="K8" s="215" t="s">
        <v>34</v>
      </c>
      <c r="L8" s="216"/>
      <c r="M8" s="216"/>
      <c r="N8" s="216"/>
      <c r="O8" s="217" t="s">
        <v>57</v>
      </c>
      <c r="P8" s="218"/>
    </row>
    <row r="9" spans="1:22" ht="15.75" thickTop="1" x14ac:dyDescent="0.25">
      <c r="E9" s="33"/>
      <c r="J9" s="34"/>
    </row>
    <row r="10" spans="1:22" ht="30.75" customHeight="1" x14ac:dyDescent="0.2">
      <c r="A10" s="36" t="s">
        <v>5</v>
      </c>
      <c r="B10" s="37" t="s">
        <v>6</v>
      </c>
      <c r="C10" s="37" t="s">
        <v>7</v>
      </c>
      <c r="D10" s="36" t="s">
        <v>8</v>
      </c>
      <c r="E10" s="38" t="s">
        <v>53</v>
      </c>
      <c r="F10" s="38" t="s">
        <v>54</v>
      </c>
      <c r="G10" s="37" t="s">
        <v>38</v>
      </c>
      <c r="H10" s="49" t="s">
        <v>17</v>
      </c>
      <c r="I10" s="48" t="s">
        <v>18</v>
      </c>
      <c r="U10" s="43" t="s">
        <v>14</v>
      </c>
      <c r="V10" s="43" t="s">
        <v>15</v>
      </c>
    </row>
    <row r="11" spans="1:22" ht="32.25" customHeight="1" x14ac:dyDescent="0.2">
      <c r="A11" s="83">
        <f>'2 TASTER DATA REF SAMPLES'!A18</f>
        <v>1</v>
      </c>
      <c r="B11" s="84">
        <f>IF('2 TASTER DATA REF SAMPLES'!B18="","",'2 TASTER DATA REF SAMPLES'!B18)</f>
        <v>43903</v>
      </c>
      <c r="C11" s="85" t="str">
        <f>IF('2 TASTER DATA REF SAMPLES'!C18="","",'2 TASTER DATA REF SAMPLES'!C18)</f>
        <v>SCHEMA SE-709=SE-710</v>
      </c>
      <c r="D11" s="83" t="str">
        <f>IF('2 TASTER DATA REF SAMPLES'!D18="","",'2 TASTER DATA REF SAMPLES'!D18)</f>
        <v>LOO</v>
      </c>
      <c r="E11" s="39" t="str">
        <f>IF('2 TASTER DATA REF SAMPLES'!U18="","",'2 TASTER DATA REF SAMPLES'!U18)</f>
        <v/>
      </c>
      <c r="F11" s="119">
        <f>IF('2 TASTER DATA REF SAMPLES'!Z18="","",'2 TASTER DATA REF SAMPLES'!Z18)</f>
        <v>8.99999999999999E-2</v>
      </c>
      <c r="G11" s="120" t="str">
        <f>IF('2 TASTER DATA REF SAMPLES'!X18="","",'2 TASTER DATA REF SAMPLES'!X18)</f>
        <v>MUDDY</v>
      </c>
      <c r="H11" s="121"/>
      <c r="I11" s="121"/>
      <c r="J11" s="30"/>
      <c r="U11" s="39">
        <v>1</v>
      </c>
      <c r="V11" s="122">
        <v>2</v>
      </c>
    </row>
    <row r="12" spans="1:22" ht="15" customHeight="1" x14ac:dyDescent="0.2">
      <c r="A12" s="83">
        <f>'2 TASTER DATA REF SAMPLES'!A19</f>
        <v>2</v>
      </c>
      <c r="B12" s="84" t="str">
        <f>IF('2 TASTER DATA REF SAMPLES'!B19="","",'2 TASTER DATA REF SAMPLES'!B19)</f>
        <v>15/4/20</v>
      </c>
      <c r="C12" s="85" t="str">
        <f>IF('2 TASTER DATA REF SAMPLES'!C19="","",'2 TASTER DATA REF SAMPLES'!C19)</f>
        <v>SE-710=SE-712</v>
      </c>
      <c r="D12" s="83" t="str">
        <f>IF('2 TASTER DATA REF SAMPLES'!D19="","",'2 TASTER DATA REF SAMPLES'!D19)</f>
        <v>VOO</v>
      </c>
      <c r="E12" s="39">
        <f>IF('2 TASTER DATA REF SAMPLES'!U19="","",'2 TASTER DATA REF SAMPLES'!U19)</f>
        <v>0.15999999999999992</v>
      </c>
      <c r="F12" s="119">
        <f>IF('2 TASTER DATA REF SAMPLES'!Z19="","",'2 TASTER DATA REF SAMPLES'!Z19)</f>
        <v>0.48999999999999994</v>
      </c>
      <c r="G12" s="120" t="str">
        <f>IF('2 TASTER DATA REF SAMPLES'!X19="","",'2 TASTER DATA REF SAMPLES'!X19)</f>
        <v>RANCID</v>
      </c>
      <c r="H12" s="121"/>
      <c r="I12" s="121"/>
      <c r="J12" s="30"/>
      <c r="U12" s="39">
        <f>U11</f>
        <v>1</v>
      </c>
      <c r="V12" s="122">
        <f>V11</f>
        <v>2</v>
      </c>
    </row>
    <row r="13" spans="1:22" ht="15" customHeight="1" x14ac:dyDescent="0.2">
      <c r="A13" s="83">
        <f>'2 TASTER DATA REF SAMPLES'!A20</f>
        <v>3</v>
      </c>
      <c r="B13" s="84" t="str">
        <f>IF('2 TASTER DATA REF SAMPLES'!B20="","",'2 TASTER DATA REF SAMPLES'!B20)</f>
        <v>20/4/20</v>
      </c>
      <c r="C13" s="85" t="str">
        <f>IF('2 TASTER DATA REF SAMPLES'!C20="","",'2 TASTER DATA REF SAMPLES'!C20)</f>
        <v>SE-720=SE-722</v>
      </c>
      <c r="D13" s="83" t="str">
        <f>IF('2 TASTER DATA REF SAMPLES'!D20="","",'2 TASTER DATA REF SAMPLES'!D20)</f>
        <v>EV00</v>
      </c>
      <c r="E13" s="39">
        <f>IF('2 TASTER DATA REF SAMPLES'!U20="","",'2 TASTER DATA REF SAMPLES'!U20)</f>
        <v>0.3599999999999996</v>
      </c>
      <c r="F13" s="119" t="str">
        <f>IF('2 TASTER DATA REF SAMPLES'!Z20="","",'2 TASTER DATA REF SAMPLES'!Z20)</f>
        <v/>
      </c>
      <c r="G13" s="120" t="str">
        <f>IF('2 TASTER DATA REF SAMPLES'!X20="","",'2 TASTER DATA REF SAMPLES'!X20)</f>
        <v/>
      </c>
      <c r="H13" s="121"/>
      <c r="I13" s="121"/>
      <c r="J13" s="30"/>
      <c r="U13" s="39">
        <f>U11</f>
        <v>1</v>
      </c>
      <c r="V13" s="122">
        <f t="shared" ref="V13:V52" si="1">V12</f>
        <v>2</v>
      </c>
    </row>
    <row r="14" spans="1:22" ht="15" customHeight="1" x14ac:dyDescent="0.2">
      <c r="A14" s="83">
        <f>'2 TASTER DATA REF SAMPLES'!A21</f>
        <v>4</v>
      </c>
      <c r="B14" s="84" t="str">
        <f>IF('2 TASTER DATA REF SAMPLES'!B21="","",'2 TASTER DATA REF SAMPLES'!B21)</f>
        <v/>
      </c>
      <c r="C14" s="85" t="str">
        <f>IF('2 TASTER DATA REF SAMPLES'!C21="","",'2 TASTER DATA REF SAMPLES'!C21)</f>
        <v/>
      </c>
      <c r="D14" s="83" t="str">
        <f>IF('2 TASTER DATA REF SAMPLES'!D21="","",'2 TASTER DATA REF SAMPLES'!D21)</f>
        <v/>
      </c>
      <c r="E14" s="39" t="str">
        <f>IF('2 TASTER DATA REF SAMPLES'!U21="","",'2 TASTER DATA REF SAMPLES'!U21)</f>
        <v/>
      </c>
      <c r="F14" s="119" t="str">
        <f>IF('2 TASTER DATA REF SAMPLES'!Z21="","",'2 TASTER DATA REF SAMPLES'!Z21)</f>
        <v/>
      </c>
      <c r="G14" s="120" t="str">
        <f>IF('2 TASTER DATA REF SAMPLES'!X21="","",'2 TASTER DATA REF SAMPLES'!X21)</f>
        <v/>
      </c>
      <c r="H14" s="121"/>
      <c r="I14" s="121"/>
      <c r="J14" s="30"/>
      <c r="U14" s="39">
        <f>U11</f>
        <v>1</v>
      </c>
      <c r="V14" s="122">
        <f t="shared" si="1"/>
        <v>2</v>
      </c>
    </row>
    <row r="15" spans="1:22" ht="15" customHeight="1" x14ac:dyDescent="0.2">
      <c r="A15" s="83">
        <f>'2 TASTER DATA REF SAMPLES'!A22</f>
        <v>5</v>
      </c>
      <c r="B15" s="84" t="str">
        <f>IF('2 TASTER DATA REF SAMPLES'!B22="","",'2 TASTER DATA REF SAMPLES'!B22)</f>
        <v/>
      </c>
      <c r="C15" s="85" t="str">
        <f>IF('2 TASTER DATA REF SAMPLES'!C22="","",'2 TASTER DATA REF SAMPLES'!C22)</f>
        <v/>
      </c>
      <c r="D15" s="83" t="str">
        <f>IF('2 TASTER DATA REF SAMPLES'!D22="","",'2 TASTER DATA REF SAMPLES'!D22)</f>
        <v/>
      </c>
      <c r="E15" s="39" t="str">
        <f>IF('2 TASTER DATA REF SAMPLES'!U22="","",'2 TASTER DATA REF SAMPLES'!U22)</f>
        <v/>
      </c>
      <c r="F15" s="119" t="str">
        <f>IF('2 TASTER DATA REF SAMPLES'!Z22="","",'2 TASTER DATA REF SAMPLES'!Z22)</f>
        <v/>
      </c>
      <c r="G15" s="120" t="str">
        <f>IF('2 TASTER DATA REF SAMPLES'!X22="","",'2 TASTER DATA REF SAMPLES'!X22)</f>
        <v/>
      </c>
      <c r="H15" s="121"/>
      <c r="I15" s="121"/>
      <c r="J15" s="30"/>
      <c r="U15" s="39">
        <f>U11</f>
        <v>1</v>
      </c>
      <c r="V15" s="122">
        <f t="shared" si="1"/>
        <v>2</v>
      </c>
    </row>
    <row r="16" spans="1:22" ht="15" customHeight="1" x14ac:dyDescent="0.2">
      <c r="A16" s="83">
        <f>'2 TASTER DATA REF SAMPLES'!A23</f>
        <v>6</v>
      </c>
      <c r="B16" s="84" t="str">
        <f>IF('2 TASTER DATA REF SAMPLES'!B23="","",'2 TASTER DATA REF SAMPLES'!B23)</f>
        <v/>
      </c>
      <c r="C16" s="85" t="str">
        <f>IF('2 TASTER DATA REF SAMPLES'!C23="","",'2 TASTER DATA REF SAMPLES'!C23)</f>
        <v/>
      </c>
      <c r="D16" s="83" t="str">
        <f>IF('2 TASTER DATA REF SAMPLES'!D23="","",'2 TASTER DATA REF SAMPLES'!D23)</f>
        <v/>
      </c>
      <c r="E16" s="39" t="str">
        <f>IF('2 TASTER DATA REF SAMPLES'!U23="","",'2 TASTER DATA REF SAMPLES'!U23)</f>
        <v/>
      </c>
      <c r="F16" s="119" t="str">
        <f>IF('2 TASTER DATA REF SAMPLES'!Z23="","",'2 TASTER DATA REF SAMPLES'!Z23)</f>
        <v/>
      </c>
      <c r="G16" s="120" t="str">
        <f>IF('2 TASTER DATA REF SAMPLES'!X23="","",'2 TASTER DATA REF SAMPLES'!X23)</f>
        <v/>
      </c>
      <c r="H16" s="121"/>
      <c r="I16" s="121"/>
      <c r="J16" s="30"/>
      <c r="U16" s="39">
        <f>U11</f>
        <v>1</v>
      </c>
      <c r="V16" s="122">
        <f t="shared" si="1"/>
        <v>2</v>
      </c>
    </row>
    <row r="17" spans="1:22" ht="15" customHeight="1" x14ac:dyDescent="0.2">
      <c r="A17" s="83">
        <f>'2 TASTER DATA REF SAMPLES'!A24</f>
        <v>7</v>
      </c>
      <c r="B17" s="84" t="str">
        <f>IF('2 TASTER DATA REF SAMPLES'!B24="","",'2 TASTER DATA REF SAMPLES'!B24)</f>
        <v/>
      </c>
      <c r="C17" s="85" t="str">
        <f>IF('2 TASTER DATA REF SAMPLES'!C24="","",'2 TASTER DATA REF SAMPLES'!C24)</f>
        <v/>
      </c>
      <c r="D17" s="83" t="str">
        <f>IF('2 TASTER DATA REF SAMPLES'!D24="","",'2 TASTER DATA REF SAMPLES'!D24)</f>
        <v/>
      </c>
      <c r="E17" s="39" t="str">
        <f>IF('2 TASTER DATA REF SAMPLES'!U24="","",'2 TASTER DATA REF SAMPLES'!U24)</f>
        <v/>
      </c>
      <c r="F17" s="119" t="str">
        <f>IF('2 TASTER DATA REF SAMPLES'!Z24="","",'2 TASTER DATA REF SAMPLES'!Z24)</f>
        <v/>
      </c>
      <c r="G17" s="120" t="str">
        <f>IF('2 TASTER DATA REF SAMPLES'!X24="","",'2 TASTER DATA REF SAMPLES'!X24)</f>
        <v/>
      </c>
      <c r="H17" s="121"/>
      <c r="I17" s="121"/>
      <c r="J17" s="30"/>
      <c r="U17" s="39">
        <f>U11</f>
        <v>1</v>
      </c>
      <c r="V17" s="122">
        <f t="shared" si="1"/>
        <v>2</v>
      </c>
    </row>
    <row r="18" spans="1:22" ht="15" customHeight="1" x14ac:dyDescent="0.2">
      <c r="A18" s="83">
        <f>'2 TASTER DATA REF SAMPLES'!A25</f>
        <v>8</v>
      </c>
      <c r="B18" s="84" t="str">
        <f>IF('2 TASTER DATA REF SAMPLES'!B25="","",'2 TASTER DATA REF SAMPLES'!B25)</f>
        <v/>
      </c>
      <c r="C18" s="85" t="str">
        <f>IF('2 TASTER DATA REF SAMPLES'!C25="","",'2 TASTER DATA REF SAMPLES'!C25)</f>
        <v/>
      </c>
      <c r="D18" s="83" t="str">
        <f>IF('2 TASTER DATA REF SAMPLES'!D25="","",'2 TASTER DATA REF SAMPLES'!D25)</f>
        <v/>
      </c>
      <c r="E18" s="39" t="str">
        <f>IF('2 TASTER DATA REF SAMPLES'!U25="","",'2 TASTER DATA REF SAMPLES'!U25)</f>
        <v/>
      </c>
      <c r="F18" s="119" t="str">
        <f>IF('2 TASTER DATA REF SAMPLES'!Z25="","",'2 TASTER DATA REF SAMPLES'!Z25)</f>
        <v/>
      </c>
      <c r="G18" s="120" t="str">
        <f>IF('2 TASTER DATA REF SAMPLES'!X25="","",'2 TASTER DATA REF SAMPLES'!X25)</f>
        <v/>
      </c>
      <c r="H18" s="121"/>
      <c r="I18" s="121"/>
      <c r="J18" s="30"/>
      <c r="U18" s="39">
        <f>U11</f>
        <v>1</v>
      </c>
      <c r="V18" s="122">
        <f t="shared" si="1"/>
        <v>2</v>
      </c>
    </row>
    <row r="19" spans="1:22" ht="15" customHeight="1" x14ac:dyDescent="0.2">
      <c r="A19" s="83">
        <f>'2 TASTER DATA REF SAMPLES'!A26</f>
        <v>9</v>
      </c>
      <c r="B19" s="84" t="str">
        <f>IF('2 TASTER DATA REF SAMPLES'!B26="","",'2 TASTER DATA REF SAMPLES'!B26)</f>
        <v/>
      </c>
      <c r="C19" s="85" t="str">
        <f>IF('2 TASTER DATA REF SAMPLES'!C26="","",'2 TASTER DATA REF SAMPLES'!C26)</f>
        <v/>
      </c>
      <c r="D19" s="83" t="str">
        <f>IF('2 TASTER DATA REF SAMPLES'!D26="","",'2 TASTER DATA REF SAMPLES'!D26)</f>
        <v/>
      </c>
      <c r="E19" s="39" t="str">
        <f>IF('2 TASTER DATA REF SAMPLES'!U26="","",'2 TASTER DATA REF SAMPLES'!U26)</f>
        <v/>
      </c>
      <c r="F19" s="119" t="str">
        <f>IF('2 TASTER DATA REF SAMPLES'!Z26="","",'2 TASTER DATA REF SAMPLES'!Z26)</f>
        <v/>
      </c>
      <c r="G19" s="120" t="str">
        <f>IF('2 TASTER DATA REF SAMPLES'!X26="","",'2 TASTER DATA REF SAMPLES'!X26)</f>
        <v/>
      </c>
      <c r="H19" s="121"/>
      <c r="I19" s="121"/>
      <c r="J19" s="30"/>
      <c r="U19" s="39">
        <f>U11</f>
        <v>1</v>
      </c>
      <c r="V19" s="122">
        <f t="shared" si="1"/>
        <v>2</v>
      </c>
    </row>
    <row r="20" spans="1:22" ht="15" customHeight="1" x14ac:dyDescent="0.2">
      <c r="A20" s="83">
        <f>'2 TASTER DATA REF SAMPLES'!A27</f>
        <v>10</v>
      </c>
      <c r="B20" s="84" t="str">
        <f>IF('2 TASTER DATA REF SAMPLES'!B27="","",'2 TASTER DATA REF SAMPLES'!B27)</f>
        <v/>
      </c>
      <c r="C20" s="85" t="str">
        <f>IF('2 TASTER DATA REF SAMPLES'!C27="","",'2 TASTER DATA REF SAMPLES'!C27)</f>
        <v/>
      </c>
      <c r="D20" s="83" t="str">
        <f>IF('2 TASTER DATA REF SAMPLES'!D27="","",'2 TASTER DATA REF SAMPLES'!D27)</f>
        <v/>
      </c>
      <c r="E20" s="39" t="str">
        <f>IF('2 TASTER DATA REF SAMPLES'!U27="","",'2 TASTER DATA REF SAMPLES'!U27)</f>
        <v/>
      </c>
      <c r="F20" s="119" t="str">
        <f>IF('2 TASTER DATA REF SAMPLES'!Z27="","",'2 TASTER DATA REF SAMPLES'!Z27)</f>
        <v/>
      </c>
      <c r="G20" s="120" t="str">
        <f>IF('2 TASTER DATA REF SAMPLES'!X27="","",'2 TASTER DATA REF SAMPLES'!X27)</f>
        <v/>
      </c>
      <c r="H20" s="121"/>
      <c r="I20" s="121"/>
      <c r="J20" s="30"/>
      <c r="U20" s="39">
        <f>U11</f>
        <v>1</v>
      </c>
      <c r="V20" s="122">
        <f t="shared" si="1"/>
        <v>2</v>
      </c>
    </row>
    <row r="21" spans="1:22" ht="15" customHeight="1" x14ac:dyDescent="0.2">
      <c r="A21" s="83">
        <f>'2 TASTER DATA REF SAMPLES'!A28</f>
        <v>11</v>
      </c>
      <c r="B21" s="84" t="str">
        <f>IF('2 TASTER DATA REF SAMPLES'!B28="","",'2 TASTER DATA REF SAMPLES'!B28)</f>
        <v/>
      </c>
      <c r="C21" s="85" t="str">
        <f>IF('2 TASTER DATA REF SAMPLES'!C28="","",'2 TASTER DATA REF SAMPLES'!C28)</f>
        <v/>
      </c>
      <c r="D21" s="83" t="str">
        <f>IF('2 TASTER DATA REF SAMPLES'!D28="","",'2 TASTER DATA REF SAMPLES'!D28)</f>
        <v/>
      </c>
      <c r="E21" s="39" t="str">
        <f>IF('2 TASTER DATA REF SAMPLES'!U28="","",'2 TASTER DATA REF SAMPLES'!U28)</f>
        <v/>
      </c>
      <c r="F21" s="119" t="str">
        <f>IF('2 TASTER DATA REF SAMPLES'!Z28="","",'2 TASTER DATA REF SAMPLES'!Z28)</f>
        <v/>
      </c>
      <c r="G21" s="120" t="str">
        <f>IF('2 TASTER DATA REF SAMPLES'!X28="","",'2 TASTER DATA REF SAMPLES'!X28)</f>
        <v/>
      </c>
      <c r="H21" s="121"/>
      <c r="I21" s="121"/>
      <c r="J21" s="30"/>
      <c r="U21" s="39">
        <f>U11</f>
        <v>1</v>
      </c>
      <c r="V21" s="122">
        <f t="shared" si="1"/>
        <v>2</v>
      </c>
    </row>
    <row r="22" spans="1:22" ht="15" customHeight="1" x14ac:dyDescent="0.2">
      <c r="A22" s="83">
        <f>'2 TASTER DATA REF SAMPLES'!A29</f>
        <v>12</v>
      </c>
      <c r="B22" s="84" t="str">
        <f>IF('2 TASTER DATA REF SAMPLES'!B29="","",'2 TASTER DATA REF SAMPLES'!B29)</f>
        <v/>
      </c>
      <c r="C22" s="85" t="str">
        <f>IF('2 TASTER DATA REF SAMPLES'!C29="","",'2 TASTER DATA REF SAMPLES'!C29)</f>
        <v/>
      </c>
      <c r="D22" s="83" t="str">
        <f>IF('2 TASTER DATA REF SAMPLES'!D29="","",'2 TASTER DATA REF SAMPLES'!D29)</f>
        <v/>
      </c>
      <c r="E22" s="39" t="str">
        <f>IF('2 TASTER DATA REF SAMPLES'!U29="","",'2 TASTER DATA REF SAMPLES'!U29)</f>
        <v/>
      </c>
      <c r="F22" s="119" t="str">
        <f>IF('2 TASTER DATA REF SAMPLES'!Z29="","",'2 TASTER DATA REF SAMPLES'!Z29)</f>
        <v/>
      </c>
      <c r="G22" s="120" t="str">
        <f>IF('2 TASTER DATA REF SAMPLES'!X29="","",'2 TASTER DATA REF SAMPLES'!X29)</f>
        <v/>
      </c>
      <c r="H22" s="121"/>
      <c r="I22" s="121"/>
      <c r="J22" s="30"/>
      <c r="U22" s="39">
        <f>U11</f>
        <v>1</v>
      </c>
      <c r="V22" s="122">
        <f t="shared" si="1"/>
        <v>2</v>
      </c>
    </row>
    <row r="23" spans="1:22" ht="15" customHeight="1" x14ac:dyDescent="0.2">
      <c r="A23" s="83">
        <f>'2 TASTER DATA REF SAMPLES'!A30</f>
        <v>13</v>
      </c>
      <c r="B23" s="84" t="str">
        <f>IF('2 TASTER DATA REF SAMPLES'!B30="","",'2 TASTER DATA REF SAMPLES'!B30)</f>
        <v/>
      </c>
      <c r="C23" s="85" t="str">
        <f>IF('2 TASTER DATA REF SAMPLES'!C30="","",'2 TASTER DATA REF SAMPLES'!C30)</f>
        <v/>
      </c>
      <c r="D23" s="83" t="str">
        <f>IF('2 TASTER DATA REF SAMPLES'!D30="","",'2 TASTER DATA REF SAMPLES'!D30)</f>
        <v/>
      </c>
      <c r="E23" s="39" t="str">
        <f>IF('2 TASTER DATA REF SAMPLES'!U30="","",'2 TASTER DATA REF SAMPLES'!U30)</f>
        <v/>
      </c>
      <c r="F23" s="119" t="str">
        <f>IF('2 TASTER DATA REF SAMPLES'!Z30="","",'2 TASTER DATA REF SAMPLES'!Z30)</f>
        <v/>
      </c>
      <c r="G23" s="120" t="str">
        <f>IF('2 TASTER DATA REF SAMPLES'!X30="","",'2 TASTER DATA REF SAMPLES'!X30)</f>
        <v/>
      </c>
      <c r="H23" s="121"/>
      <c r="I23" s="121"/>
      <c r="J23" s="30"/>
      <c r="U23" s="39">
        <f>U11</f>
        <v>1</v>
      </c>
      <c r="V23" s="122">
        <f t="shared" si="1"/>
        <v>2</v>
      </c>
    </row>
    <row r="24" spans="1:22" ht="15" customHeight="1" x14ac:dyDescent="0.2">
      <c r="A24" s="83">
        <f>'2 TASTER DATA REF SAMPLES'!A31</f>
        <v>14</v>
      </c>
      <c r="B24" s="84" t="str">
        <f>IF('2 TASTER DATA REF SAMPLES'!B31="","",'2 TASTER DATA REF SAMPLES'!B31)</f>
        <v/>
      </c>
      <c r="C24" s="85" t="str">
        <f>IF('2 TASTER DATA REF SAMPLES'!C31="","",'2 TASTER DATA REF SAMPLES'!C31)</f>
        <v/>
      </c>
      <c r="D24" s="83" t="str">
        <f>IF('2 TASTER DATA REF SAMPLES'!D31="","",'2 TASTER DATA REF SAMPLES'!D31)</f>
        <v/>
      </c>
      <c r="E24" s="39" t="str">
        <f>IF('2 TASTER DATA REF SAMPLES'!U31="","",'2 TASTER DATA REF SAMPLES'!U31)</f>
        <v/>
      </c>
      <c r="F24" s="119" t="str">
        <f>IF('2 TASTER DATA REF SAMPLES'!Z31="","",'2 TASTER DATA REF SAMPLES'!Z31)</f>
        <v/>
      </c>
      <c r="G24" s="120" t="str">
        <f>IF('2 TASTER DATA REF SAMPLES'!X31="","",'2 TASTER DATA REF SAMPLES'!X31)</f>
        <v/>
      </c>
      <c r="H24" s="121"/>
      <c r="I24" s="121"/>
      <c r="J24" s="30"/>
      <c r="U24" s="39">
        <f>U11</f>
        <v>1</v>
      </c>
      <c r="V24" s="122">
        <f t="shared" si="1"/>
        <v>2</v>
      </c>
    </row>
    <row r="25" spans="1:22" ht="15" customHeight="1" x14ac:dyDescent="0.2">
      <c r="A25" s="83">
        <f>'2 TASTER DATA REF SAMPLES'!A32</f>
        <v>15</v>
      </c>
      <c r="B25" s="84" t="str">
        <f>IF('2 TASTER DATA REF SAMPLES'!B32="","",'2 TASTER DATA REF SAMPLES'!B32)</f>
        <v/>
      </c>
      <c r="C25" s="85" t="str">
        <f>IF('2 TASTER DATA REF SAMPLES'!C32="","",'2 TASTER DATA REF SAMPLES'!C32)</f>
        <v/>
      </c>
      <c r="D25" s="83" t="str">
        <f>IF('2 TASTER DATA REF SAMPLES'!D32="","",'2 TASTER DATA REF SAMPLES'!D32)</f>
        <v/>
      </c>
      <c r="E25" s="39" t="str">
        <f>IF('2 TASTER DATA REF SAMPLES'!U32="","",'2 TASTER DATA REF SAMPLES'!U32)</f>
        <v/>
      </c>
      <c r="F25" s="119" t="str">
        <f>IF('2 TASTER DATA REF SAMPLES'!Z32="","",'2 TASTER DATA REF SAMPLES'!Z32)</f>
        <v/>
      </c>
      <c r="G25" s="120" t="str">
        <f>IF('2 TASTER DATA REF SAMPLES'!X32="","",'2 TASTER DATA REF SAMPLES'!X32)</f>
        <v/>
      </c>
      <c r="H25" s="121"/>
      <c r="I25" s="121"/>
      <c r="J25" s="30"/>
      <c r="U25" s="39">
        <f>U11</f>
        <v>1</v>
      </c>
      <c r="V25" s="122">
        <f t="shared" si="1"/>
        <v>2</v>
      </c>
    </row>
    <row r="26" spans="1:22" ht="15" customHeight="1" x14ac:dyDescent="0.2">
      <c r="A26" s="83">
        <f>'2 TASTER DATA REF SAMPLES'!A33</f>
        <v>16</v>
      </c>
      <c r="B26" s="84" t="str">
        <f>IF('2 TASTER DATA REF SAMPLES'!B33="","",'2 TASTER DATA REF SAMPLES'!B33)</f>
        <v/>
      </c>
      <c r="C26" s="85" t="str">
        <f>IF('2 TASTER DATA REF SAMPLES'!C33="","",'2 TASTER DATA REF SAMPLES'!C33)</f>
        <v/>
      </c>
      <c r="D26" s="83" t="str">
        <f>IF('2 TASTER DATA REF SAMPLES'!D33="","",'2 TASTER DATA REF SAMPLES'!D33)</f>
        <v/>
      </c>
      <c r="E26" s="39" t="str">
        <f>IF('2 TASTER DATA REF SAMPLES'!U33="","",'2 TASTER DATA REF SAMPLES'!U33)</f>
        <v/>
      </c>
      <c r="F26" s="119" t="str">
        <f>IF('2 TASTER DATA REF SAMPLES'!Z33="","",'2 TASTER DATA REF SAMPLES'!Z33)</f>
        <v/>
      </c>
      <c r="G26" s="120" t="str">
        <f>IF('2 TASTER DATA REF SAMPLES'!X33="","",'2 TASTER DATA REF SAMPLES'!X33)</f>
        <v/>
      </c>
      <c r="H26" s="121"/>
      <c r="I26" s="121"/>
      <c r="J26" s="30"/>
      <c r="U26" s="39">
        <f>U11</f>
        <v>1</v>
      </c>
      <c r="V26" s="122">
        <f t="shared" si="1"/>
        <v>2</v>
      </c>
    </row>
    <row r="27" spans="1:22" ht="15" customHeight="1" x14ac:dyDescent="0.2">
      <c r="A27" s="83">
        <f>'2 TASTER DATA REF SAMPLES'!A34</f>
        <v>17</v>
      </c>
      <c r="B27" s="84" t="str">
        <f>IF('2 TASTER DATA REF SAMPLES'!B34="","",'2 TASTER DATA REF SAMPLES'!B34)</f>
        <v/>
      </c>
      <c r="C27" s="85" t="str">
        <f>IF('2 TASTER DATA REF SAMPLES'!C34="","",'2 TASTER DATA REF SAMPLES'!C34)</f>
        <v/>
      </c>
      <c r="D27" s="83" t="str">
        <f>IF('2 TASTER DATA REF SAMPLES'!D34="","",'2 TASTER DATA REF SAMPLES'!D34)</f>
        <v/>
      </c>
      <c r="E27" s="39" t="str">
        <f>IF('2 TASTER DATA REF SAMPLES'!U34="","",'2 TASTER DATA REF SAMPLES'!U34)</f>
        <v/>
      </c>
      <c r="F27" s="119" t="str">
        <f>IF('2 TASTER DATA REF SAMPLES'!Z34="","",'2 TASTER DATA REF SAMPLES'!Z34)</f>
        <v/>
      </c>
      <c r="G27" s="120" t="str">
        <f>IF('2 TASTER DATA REF SAMPLES'!X34="","",'2 TASTER DATA REF SAMPLES'!X34)</f>
        <v/>
      </c>
      <c r="H27" s="121"/>
      <c r="I27" s="121"/>
      <c r="J27" s="30"/>
      <c r="U27" s="39">
        <f>U11</f>
        <v>1</v>
      </c>
      <c r="V27" s="122">
        <f t="shared" si="1"/>
        <v>2</v>
      </c>
    </row>
    <row r="28" spans="1:22" ht="15" customHeight="1" x14ac:dyDescent="0.2">
      <c r="A28" s="83">
        <f>'2 TASTER DATA REF SAMPLES'!A35</f>
        <v>18</v>
      </c>
      <c r="B28" s="84" t="str">
        <f>IF('2 TASTER DATA REF SAMPLES'!B35="","",'2 TASTER DATA REF SAMPLES'!B35)</f>
        <v/>
      </c>
      <c r="C28" s="85" t="str">
        <f>IF('2 TASTER DATA REF SAMPLES'!C35="","",'2 TASTER DATA REF SAMPLES'!C35)</f>
        <v/>
      </c>
      <c r="D28" s="83" t="str">
        <f>IF('2 TASTER DATA REF SAMPLES'!D35="","",'2 TASTER DATA REF SAMPLES'!D35)</f>
        <v/>
      </c>
      <c r="E28" s="39" t="str">
        <f>IF('2 TASTER DATA REF SAMPLES'!U35="","",'2 TASTER DATA REF SAMPLES'!U35)</f>
        <v/>
      </c>
      <c r="F28" s="119" t="str">
        <f>IF('2 TASTER DATA REF SAMPLES'!Z35="","",'2 TASTER DATA REF SAMPLES'!Z35)</f>
        <v/>
      </c>
      <c r="G28" s="120" t="str">
        <f>IF('2 TASTER DATA REF SAMPLES'!X35="","",'2 TASTER DATA REF SAMPLES'!X35)</f>
        <v/>
      </c>
      <c r="H28" s="121"/>
      <c r="I28" s="121"/>
      <c r="J28" s="30"/>
      <c r="U28" s="39">
        <f>U11</f>
        <v>1</v>
      </c>
      <c r="V28" s="122">
        <f t="shared" si="1"/>
        <v>2</v>
      </c>
    </row>
    <row r="29" spans="1:22" ht="15" customHeight="1" x14ac:dyDescent="0.2">
      <c r="A29" s="83">
        <f>'2 TASTER DATA REF SAMPLES'!A36</f>
        <v>19</v>
      </c>
      <c r="B29" s="84" t="str">
        <f>IF('2 TASTER DATA REF SAMPLES'!B36="","",'2 TASTER DATA REF SAMPLES'!B36)</f>
        <v/>
      </c>
      <c r="C29" s="85" t="str">
        <f>IF('2 TASTER DATA REF SAMPLES'!C36="","",'2 TASTER DATA REF SAMPLES'!C36)</f>
        <v/>
      </c>
      <c r="D29" s="83" t="str">
        <f>IF('2 TASTER DATA REF SAMPLES'!D36="","",'2 TASTER DATA REF SAMPLES'!D36)</f>
        <v/>
      </c>
      <c r="E29" s="39" t="str">
        <f>IF('2 TASTER DATA REF SAMPLES'!U36="","",'2 TASTER DATA REF SAMPLES'!U36)</f>
        <v/>
      </c>
      <c r="F29" s="119" t="str">
        <f>IF('2 TASTER DATA REF SAMPLES'!Z36="","",'2 TASTER DATA REF SAMPLES'!Z36)</f>
        <v/>
      </c>
      <c r="G29" s="120" t="str">
        <f>IF('2 TASTER DATA REF SAMPLES'!X36="","",'2 TASTER DATA REF SAMPLES'!X36)</f>
        <v/>
      </c>
      <c r="H29" s="121"/>
      <c r="I29" s="121"/>
      <c r="J29" s="30"/>
      <c r="U29" s="39">
        <f>U11</f>
        <v>1</v>
      </c>
      <c r="V29" s="122">
        <f t="shared" si="1"/>
        <v>2</v>
      </c>
    </row>
    <row r="30" spans="1:22" ht="15" customHeight="1" x14ac:dyDescent="0.2">
      <c r="A30" s="83">
        <f>'2 TASTER DATA REF SAMPLES'!A37</f>
        <v>20</v>
      </c>
      <c r="B30" s="84" t="str">
        <f>IF('2 TASTER DATA REF SAMPLES'!B37="","",'2 TASTER DATA REF SAMPLES'!B37)</f>
        <v/>
      </c>
      <c r="C30" s="85" t="str">
        <f>IF('2 TASTER DATA REF SAMPLES'!C37="","",'2 TASTER DATA REF SAMPLES'!C37)</f>
        <v/>
      </c>
      <c r="D30" s="83" t="str">
        <f>IF('2 TASTER DATA REF SAMPLES'!D37="","",'2 TASTER DATA REF SAMPLES'!D37)</f>
        <v/>
      </c>
      <c r="E30" s="39" t="str">
        <f>IF('2 TASTER DATA REF SAMPLES'!U37="","",'2 TASTER DATA REF SAMPLES'!U37)</f>
        <v/>
      </c>
      <c r="F30" s="119" t="str">
        <f>IF('2 TASTER DATA REF SAMPLES'!Z37="","",'2 TASTER DATA REF SAMPLES'!Z37)</f>
        <v/>
      </c>
      <c r="G30" s="120" t="str">
        <f>IF('2 TASTER DATA REF SAMPLES'!X37="","",'2 TASTER DATA REF SAMPLES'!X37)</f>
        <v/>
      </c>
      <c r="H30" s="121"/>
      <c r="I30" s="121"/>
      <c r="J30" s="30"/>
      <c r="U30" s="39">
        <f>U11</f>
        <v>1</v>
      </c>
      <c r="V30" s="122">
        <f t="shared" si="1"/>
        <v>2</v>
      </c>
    </row>
    <row r="31" spans="1:22" ht="15" customHeight="1" x14ac:dyDescent="0.2">
      <c r="A31" s="83">
        <f>'2 TASTER DATA REF SAMPLES'!A38</f>
        <v>21</v>
      </c>
      <c r="B31" s="84" t="str">
        <f>IF('2 TASTER DATA REF SAMPLES'!B38="","",'2 TASTER DATA REF SAMPLES'!B38)</f>
        <v/>
      </c>
      <c r="C31" s="85" t="str">
        <f>IF('2 TASTER DATA REF SAMPLES'!C38="","",'2 TASTER DATA REF SAMPLES'!C38)</f>
        <v/>
      </c>
      <c r="D31" s="83" t="str">
        <f>IF('2 TASTER DATA REF SAMPLES'!D38="","",'2 TASTER DATA REF SAMPLES'!D38)</f>
        <v/>
      </c>
      <c r="E31" s="39" t="str">
        <f>IF('2 TASTER DATA REF SAMPLES'!U38="","",'2 TASTER DATA REF SAMPLES'!U38)</f>
        <v/>
      </c>
      <c r="F31" s="119" t="str">
        <f>IF('2 TASTER DATA REF SAMPLES'!Z38="","",'2 TASTER DATA REF SAMPLES'!Z38)</f>
        <v/>
      </c>
      <c r="G31" s="120" t="str">
        <f>IF('2 TASTER DATA REF SAMPLES'!X38="","",'2 TASTER DATA REF SAMPLES'!X38)</f>
        <v/>
      </c>
      <c r="H31" s="121"/>
      <c r="I31" s="121"/>
      <c r="J31" s="30"/>
      <c r="U31" s="39">
        <f>U11</f>
        <v>1</v>
      </c>
      <c r="V31" s="122">
        <f t="shared" si="1"/>
        <v>2</v>
      </c>
    </row>
    <row r="32" spans="1:22" ht="15" customHeight="1" x14ac:dyDescent="0.2">
      <c r="A32" s="83">
        <f>'2 TASTER DATA REF SAMPLES'!A39</f>
        <v>22</v>
      </c>
      <c r="B32" s="84" t="str">
        <f>IF('2 TASTER DATA REF SAMPLES'!B39="","",'2 TASTER DATA REF SAMPLES'!B39)</f>
        <v/>
      </c>
      <c r="C32" s="85" t="str">
        <f>IF('2 TASTER DATA REF SAMPLES'!C39="","",'2 TASTER DATA REF SAMPLES'!C39)</f>
        <v/>
      </c>
      <c r="D32" s="83" t="str">
        <f>IF('2 TASTER DATA REF SAMPLES'!D39="","",'2 TASTER DATA REF SAMPLES'!D39)</f>
        <v/>
      </c>
      <c r="E32" s="39" t="str">
        <f>IF('2 TASTER DATA REF SAMPLES'!U39="","",'2 TASTER DATA REF SAMPLES'!U39)</f>
        <v/>
      </c>
      <c r="F32" s="119" t="str">
        <f>IF('2 TASTER DATA REF SAMPLES'!Z39="","",'2 TASTER DATA REF SAMPLES'!Z39)</f>
        <v/>
      </c>
      <c r="G32" s="120" t="str">
        <f>IF('2 TASTER DATA REF SAMPLES'!X39="","",'2 TASTER DATA REF SAMPLES'!X39)</f>
        <v/>
      </c>
      <c r="H32" s="121"/>
      <c r="I32" s="121"/>
      <c r="J32" s="30"/>
      <c r="U32" s="39">
        <f>U11</f>
        <v>1</v>
      </c>
      <c r="V32" s="122">
        <f t="shared" si="1"/>
        <v>2</v>
      </c>
    </row>
    <row r="33" spans="1:22" ht="15" customHeight="1" x14ac:dyDescent="0.2">
      <c r="A33" s="83">
        <f>'2 TASTER DATA REF SAMPLES'!A40</f>
        <v>23</v>
      </c>
      <c r="B33" s="84" t="str">
        <f>IF('2 TASTER DATA REF SAMPLES'!B40="","",'2 TASTER DATA REF SAMPLES'!B40)</f>
        <v/>
      </c>
      <c r="C33" s="85" t="str">
        <f>IF('2 TASTER DATA REF SAMPLES'!C40="","",'2 TASTER DATA REF SAMPLES'!C40)</f>
        <v/>
      </c>
      <c r="D33" s="83" t="str">
        <f>IF('2 TASTER DATA REF SAMPLES'!D40="","",'2 TASTER DATA REF SAMPLES'!D40)</f>
        <v/>
      </c>
      <c r="E33" s="39" t="str">
        <f>IF('2 TASTER DATA REF SAMPLES'!U40="","",'2 TASTER DATA REF SAMPLES'!U40)</f>
        <v/>
      </c>
      <c r="F33" s="119" t="str">
        <f>IF('2 TASTER DATA REF SAMPLES'!Z40="","",'2 TASTER DATA REF SAMPLES'!Z40)</f>
        <v/>
      </c>
      <c r="G33" s="120" t="str">
        <f>IF('2 TASTER DATA REF SAMPLES'!X40="","",'2 TASTER DATA REF SAMPLES'!X40)</f>
        <v/>
      </c>
      <c r="H33" s="121"/>
      <c r="I33" s="121"/>
      <c r="J33" s="30"/>
      <c r="U33" s="39">
        <f>U11</f>
        <v>1</v>
      </c>
      <c r="V33" s="122">
        <f t="shared" si="1"/>
        <v>2</v>
      </c>
    </row>
    <row r="34" spans="1:22" ht="15" customHeight="1" x14ac:dyDescent="0.2">
      <c r="A34" s="83">
        <f>'2 TASTER DATA REF SAMPLES'!A41</f>
        <v>24</v>
      </c>
      <c r="B34" s="84" t="str">
        <f>IF('2 TASTER DATA REF SAMPLES'!B41="","",'2 TASTER DATA REF SAMPLES'!B41)</f>
        <v/>
      </c>
      <c r="C34" s="85" t="str">
        <f>IF('2 TASTER DATA REF SAMPLES'!C41="","",'2 TASTER DATA REF SAMPLES'!C41)</f>
        <v/>
      </c>
      <c r="D34" s="83" t="str">
        <f>IF('2 TASTER DATA REF SAMPLES'!D41="","",'2 TASTER DATA REF SAMPLES'!D41)</f>
        <v/>
      </c>
      <c r="E34" s="39" t="str">
        <f>IF('2 TASTER DATA REF SAMPLES'!U41="","",'2 TASTER DATA REF SAMPLES'!U41)</f>
        <v/>
      </c>
      <c r="F34" s="119" t="str">
        <f>IF('2 TASTER DATA REF SAMPLES'!Z41="","",'2 TASTER DATA REF SAMPLES'!Z41)</f>
        <v/>
      </c>
      <c r="G34" s="120" t="str">
        <f>IF('2 TASTER DATA REF SAMPLES'!X41="","",'2 TASTER DATA REF SAMPLES'!X41)</f>
        <v/>
      </c>
      <c r="H34" s="121"/>
      <c r="I34" s="121"/>
      <c r="J34" s="30"/>
      <c r="K34" s="35"/>
      <c r="L34" s="35"/>
      <c r="M34" s="35"/>
      <c r="N34" s="35"/>
      <c r="O34" s="35"/>
      <c r="P34" s="35"/>
      <c r="Q34" s="35"/>
      <c r="R34" s="35"/>
      <c r="S34" s="35"/>
      <c r="U34" s="39">
        <f>U11</f>
        <v>1</v>
      </c>
      <c r="V34" s="122">
        <f t="shared" si="1"/>
        <v>2</v>
      </c>
    </row>
    <row r="35" spans="1:22" ht="15" customHeight="1" x14ac:dyDescent="0.2">
      <c r="A35" s="83">
        <f>'2 TASTER DATA REF SAMPLES'!A42</f>
        <v>25</v>
      </c>
      <c r="B35" s="84" t="str">
        <f>IF('2 TASTER DATA REF SAMPLES'!B42="","",'2 TASTER DATA REF SAMPLES'!B42)</f>
        <v/>
      </c>
      <c r="C35" s="85" t="str">
        <f>IF('2 TASTER DATA REF SAMPLES'!C42="","",'2 TASTER DATA REF SAMPLES'!C42)</f>
        <v/>
      </c>
      <c r="D35" s="83" t="str">
        <f>IF('2 TASTER DATA REF SAMPLES'!D42="","",'2 TASTER DATA REF SAMPLES'!D42)</f>
        <v/>
      </c>
      <c r="E35" s="39" t="str">
        <f>IF('2 TASTER DATA REF SAMPLES'!U42="","",'2 TASTER DATA REF SAMPLES'!U42)</f>
        <v/>
      </c>
      <c r="F35" s="119" t="str">
        <f>IF('2 TASTER DATA REF SAMPLES'!Z42="","",'2 TASTER DATA REF SAMPLES'!Z42)</f>
        <v/>
      </c>
      <c r="G35" s="120" t="str">
        <f>IF('2 TASTER DATA REF SAMPLES'!X42="","",'2 TASTER DATA REF SAMPLES'!X42)</f>
        <v/>
      </c>
      <c r="H35" s="121"/>
      <c r="I35" s="121"/>
      <c r="J35" s="30"/>
      <c r="U35" s="39">
        <f>U34</f>
        <v>1</v>
      </c>
      <c r="V35" s="122">
        <f t="shared" si="1"/>
        <v>2</v>
      </c>
    </row>
    <row r="36" spans="1:22" ht="15" customHeight="1" x14ac:dyDescent="0.2">
      <c r="A36" s="83">
        <f>'2 TASTER DATA REF SAMPLES'!A43</f>
        <v>26</v>
      </c>
      <c r="B36" s="84" t="str">
        <f>IF('2 TASTER DATA REF SAMPLES'!B43="","",'2 TASTER DATA REF SAMPLES'!B43)</f>
        <v/>
      </c>
      <c r="C36" s="85" t="str">
        <f>IF('2 TASTER DATA REF SAMPLES'!C43="","",'2 TASTER DATA REF SAMPLES'!C43)</f>
        <v/>
      </c>
      <c r="D36" s="83" t="str">
        <f>IF('2 TASTER DATA REF SAMPLES'!D43="","",'2 TASTER DATA REF SAMPLES'!D43)</f>
        <v/>
      </c>
      <c r="E36" s="39" t="str">
        <f>IF('2 TASTER DATA REF SAMPLES'!U43="","",'2 TASTER DATA REF SAMPLES'!U43)</f>
        <v/>
      </c>
      <c r="F36" s="119" t="str">
        <f>IF('2 TASTER DATA REF SAMPLES'!Z43="","",'2 TASTER DATA REF SAMPLES'!Z43)</f>
        <v/>
      </c>
      <c r="G36" s="120" t="str">
        <f>IF('2 TASTER DATA REF SAMPLES'!X43="","",'2 TASTER DATA REF SAMPLES'!X43)</f>
        <v/>
      </c>
      <c r="H36" s="121"/>
      <c r="I36" s="121"/>
      <c r="J36" s="30"/>
      <c r="U36" s="39">
        <f>U34</f>
        <v>1</v>
      </c>
      <c r="V36" s="122">
        <f t="shared" si="1"/>
        <v>2</v>
      </c>
    </row>
    <row r="37" spans="1:22" ht="15" customHeight="1" x14ac:dyDescent="0.2">
      <c r="A37" s="83">
        <f>'2 TASTER DATA REF SAMPLES'!A44</f>
        <v>27</v>
      </c>
      <c r="B37" s="84" t="str">
        <f>IF('2 TASTER DATA REF SAMPLES'!B44="","",'2 TASTER DATA REF SAMPLES'!B44)</f>
        <v/>
      </c>
      <c r="C37" s="85" t="str">
        <f>IF('2 TASTER DATA REF SAMPLES'!C44="","",'2 TASTER DATA REF SAMPLES'!C44)</f>
        <v/>
      </c>
      <c r="D37" s="83" t="str">
        <f>IF('2 TASTER DATA REF SAMPLES'!D44="","",'2 TASTER DATA REF SAMPLES'!D44)</f>
        <v/>
      </c>
      <c r="E37" s="39" t="str">
        <f>IF('2 TASTER DATA REF SAMPLES'!U44="","",'2 TASTER DATA REF SAMPLES'!U44)</f>
        <v/>
      </c>
      <c r="F37" s="119" t="str">
        <f>IF('2 TASTER DATA REF SAMPLES'!Z44="","",'2 TASTER DATA REF SAMPLES'!Z44)</f>
        <v/>
      </c>
      <c r="G37" s="120" t="str">
        <f>IF('2 TASTER DATA REF SAMPLES'!X44="","",'2 TASTER DATA REF SAMPLES'!X44)</f>
        <v/>
      </c>
      <c r="H37" s="121"/>
      <c r="I37" s="121"/>
      <c r="J37" s="30"/>
      <c r="U37" s="39">
        <f>U34</f>
        <v>1</v>
      </c>
      <c r="V37" s="122">
        <f t="shared" si="1"/>
        <v>2</v>
      </c>
    </row>
    <row r="38" spans="1:22" ht="15" customHeight="1" x14ac:dyDescent="0.2">
      <c r="A38" s="83">
        <f>'2 TASTER DATA REF SAMPLES'!A45</f>
        <v>28</v>
      </c>
      <c r="B38" s="84" t="str">
        <f>IF('2 TASTER DATA REF SAMPLES'!B45="","",'2 TASTER DATA REF SAMPLES'!B45)</f>
        <v/>
      </c>
      <c r="C38" s="85" t="str">
        <f>IF('2 TASTER DATA REF SAMPLES'!C45="","",'2 TASTER DATA REF SAMPLES'!C45)</f>
        <v/>
      </c>
      <c r="D38" s="83" t="str">
        <f>IF('2 TASTER DATA REF SAMPLES'!D45="","",'2 TASTER DATA REF SAMPLES'!D45)</f>
        <v/>
      </c>
      <c r="E38" s="39" t="str">
        <f>IF('2 TASTER DATA REF SAMPLES'!U45="","",'2 TASTER DATA REF SAMPLES'!U45)</f>
        <v/>
      </c>
      <c r="F38" s="119" t="str">
        <f>IF('2 TASTER DATA REF SAMPLES'!Z45="","",'2 TASTER DATA REF SAMPLES'!Z45)</f>
        <v/>
      </c>
      <c r="G38" s="120" t="str">
        <f>IF('2 TASTER DATA REF SAMPLES'!X45="","",'2 TASTER DATA REF SAMPLES'!X45)</f>
        <v/>
      </c>
      <c r="H38" s="121"/>
      <c r="I38" s="121"/>
      <c r="J38" s="30"/>
      <c r="U38" s="39">
        <f>U34</f>
        <v>1</v>
      </c>
      <c r="V38" s="122">
        <f t="shared" si="1"/>
        <v>2</v>
      </c>
    </row>
    <row r="39" spans="1:22" ht="15" customHeight="1" x14ac:dyDescent="0.2">
      <c r="A39" s="83">
        <f>'2 TASTER DATA REF SAMPLES'!A46</f>
        <v>29</v>
      </c>
      <c r="B39" s="84" t="str">
        <f>IF('2 TASTER DATA REF SAMPLES'!B46="","",'2 TASTER DATA REF SAMPLES'!B46)</f>
        <v/>
      </c>
      <c r="C39" s="85" t="str">
        <f>IF('2 TASTER DATA REF SAMPLES'!C46="","",'2 TASTER DATA REF SAMPLES'!C46)</f>
        <v/>
      </c>
      <c r="D39" s="83" t="str">
        <f>IF('2 TASTER DATA REF SAMPLES'!D46="","",'2 TASTER DATA REF SAMPLES'!D46)</f>
        <v/>
      </c>
      <c r="E39" s="39" t="str">
        <f>IF('2 TASTER DATA REF SAMPLES'!U46="","",'2 TASTER DATA REF SAMPLES'!U46)</f>
        <v/>
      </c>
      <c r="F39" s="119" t="str">
        <f>IF('2 TASTER DATA REF SAMPLES'!Z46="","",'2 TASTER DATA REF SAMPLES'!Z46)</f>
        <v/>
      </c>
      <c r="G39" s="120" t="str">
        <f>IF('2 TASTER DATA REF SAMPLES'!X46="","",'2 TASTER DATA REF SAMPLES'!X46)</f>
        <v/>
      </c>
      <c r="H39" s="121"/>
      <c r="I39" s="121"/>
      <c r="J39" s="30"/>
      <c r="U39" s="39">
        <f>U34</f>
        <v>1</v>
      </c>
      <c r="V39" s="122">
        <f t="shared" si="1"/>
        <v>2</v>
      </c>
    </row>
    <row r="40" spans="1:22" ht="15" customHeight="1" x14ac:dyDescent="0.2">
      <c r="A40" s="83">
        <f>'2 TASTER DATA REF SAMPLES'!A47</f>
        <v>30</v>
      </c>
      <c r="B40" s="84" t="str">
        <f>IF('2 TASTER DATA REF SAMPLES'!B47="","",'2 TASTER DATA REF SAMPLES'!B47)</f>
        <v/>
      </c>
      <c r="C40" s="85" t="str">
        <f>IF('2 TASTER DATA REF SAMPLES'!C47="","",'2 TASTER DATA REF SAMPLES'!C47)</f>
        <v/>
      </c>
      <c r="D40" s="83" t="str">
        <f>IF('2 TASTER DATA REF SAMPLES'!D47="","",'2 TASTER DATA REF SAMPLES'!D47)</f>
        <v/>
      </c>
      <c r="E40" s="39" t="str">
        <f>IF('2 TASTER DATA REF SAMPLES'!U47="","",'2 TASTER DATA REF SAMPLES'!U47)</f>
        <v/>
      </c>
      <c r="F40" s="119" t="str">
        <f>IF('2 TASTER DATA REF SAMPLES'!Z47="","",'2 TASTER DATA REF SAMPLES'!Z47)</f>
        <v/>
      </c>
      <c r="G40" s="120" t="str">
        <f>IF('2 TASTER DATA REF SAMPLES'!X47="","",'2 TASTER DATA REF SAMPLES'!X47)</f>
        <v/>
      </c>
      <c r="H40" s="121"/>
      <c r="I40" s="121"/>
      <c r="J40" s="30"/>
      <c r="U40" s="39">
        <f>U34</f>
        <v>1</v>
      </c>
      <c r="V40" s="122">
        <f t="shared" si="1"/>
        <v>2</v>
      </c>
    </row>
    <row r="41" spans="1:22" ht="15" customHeight="1" x14ac:dyDescent="0.2">
      <c r="A41" s="83">
        <f>'2 TASTER DATA REF SAMPLES'!A48</f>
        <v>31</v>
      </c>
      <c r="B41" s="84" t="str">
        <f>IF('2 TASTER DATA REF SAMPLES'!B48="","",'2 TASTER DATA REF SAMPLES'!B48)</f>
        <v/>
      </c>
      <c r="C41" s="85" t="str">
        <f>IF('2 TASTER DATA REF SAMPLES'!C48="","",'2 TASTER DATA REF SAMPLES'!C48)</f>
        <v/>
      </c>
      <c r="D41" s="83" t="str">
        <f>IF('2 TASTER DATA REF SAMPLES'!D48="","",'2 TASTER DATA REF SAMPLES'!D48)</f>
        <v/>
      </c>
      <c r="E41" s="39" t="str">
        <f>IF('2 TASTER DATA REF SAMPLES'!U48="","",'2 TASTER DATA REF SAMPLES'!U48)</f>
        <v/>
      </c>
      <c r="F41" s="119" t="str">
        <f>IF('2 TASTER DATA REF SAMPLES'!Z48="","",'2 TASTER DATA REF SAMPLES'!Z48)</f>
        <v/>
      </c>
      <c r="G41" s="120" t="str">
        <f>IF('2 TASTER DATA REF SAMPLES'!X48="","",'2 TASTER DATA REF SAMPLES'!X48)</f>
        <v/>
      </c>
      <c r="H41" s="121"/>
      <c r="I41" s="121"/>
      <c r="J41" s="30"/>
      <c r="U41" s="39">
        <f>U34</f>
        <v>1</v>
      </c>
      <c r="V41" s="122">
        <f t="shared" si="1"/>
        <v>2</v>
      </c>
    </row>
    <row r="42" spans="1:22" ht="15" customHeight="1" x14ac:dyDescent="0.2">
      <c r="A42" s="83">
        <f>'2 TASTER DATA REF SAMPLES'!A49</f>
        <v>32</v>
      </c>
      <c r="B42" s="84" t="str">
        <f>IF('2 TASTER DATA REF SAMPLES'!B49="","",'2 TASTER DATA REF SAMPLES'!B49)</f>
        <v/>
      </c>
      <c r="C42" s="85" t="str">
        <f>IF('2 TASTER DATA REF SAMPLES'!C49="","",'2 TASTER DATA REF SAMPLES'!C49)</f>
        <v/>
      </c>
      <c r="D42" s="83" t="str">
        <f>IF('2 TASTER DATA REF SAMPLES'!D49="","",'2 TASTER DATA REF SAMPLES'!D49)</f>
        <v/>
      </c>
      <c r="E42" s="39" t="str">
        <f>IF('2 TASTER DATA REF SAMPLES'!U49="","",'2 TASTER DATA REF SAMPLES'!U49)</f>
        <v/>
      </c>
      <c r="F42" s="119" t="str">
        <f>IF('2 TASTER DATA REF SAMPLES'!Z49="","",'2 TASTER DATA REF SAMPLES'!Z49)</f>
        <v/>
      </c>
      <c r="G42" s="120" t="str">
        <f>IF('2 TASTER DATA REF SAMPLES'!X49="","",'2 TASTER DATA REF SAMPLES'!X49)</f>
        <v/>
      </c>
      <c r="H42" s="121"/>
      <c r="I42" s="121"/>
      <c r="J42" s="30"/>
      <c r="U42" s="39">
        <f>U34</f>
        <v>1</v>
      </c>
      <c r="V42" s="122">
        <f t="shared" si="1"/>
        <v>2</v>
      </c>
    </row>
    <row r="43" spans="1:22" ht="15" customHeight="1" x14ac:dyDescent="0.2">
      <c r="A43" s="83">
        <f>'2 TASTER DATA REF SAMPLES'!A50</f>
        <v>33</v>
      </c>
      <c r="B43" s="84" t="str">
        <f>IF('2 TASTER DATA REF SAMPLES'!B50="","",'2 TASTER DATA REF SAMPLES'!B50)</f>
        <v/>
      </c>
      <c r="C43" s="85" t="str">
        <f>IF('2 TASTER DATA REF SAMPLES'!C50="","",'2 TASTER DATA REF SAMPLES'!C50)</f>
        <v/>
      </c>
      <c r="D43" s="83" t="str">
        <f>IF('2 TASTER DATA REF SAMPLES'!D50="","",'2 TASTER DATA REF SAMPLES'!D50)</f>
        <v/>
      </c>
      <c r="E43" s="39" t="str">
        <f>IF('2 TASTER DATA REF SAMPLES'!U50="","",'2 TASTER DATA REF SAMPLES'!U50)</f>
        <v/>
      </c>
      <c r="F43" s="119" t="str">
        <f>IF('2 TASTER DATA REF SAMPLES'!Z50="","",'2 TASTER DATA REF SAMPLES'!Z50)</f>
        <v/>
      </c>
      <c r="G43" s="120" t="str">
        <f>IF('2 TASTER DATA REF SAMPLES'!X50="","",'2 TASTER DATA REF SAMPLES'!X50)</f>
        <v/>
      </c>
      <c r="H43" s="121"/>
      <c r="I43" s="121"/>
      <c r="J43" s="30"/>
      <c r="U43" s="39">
        <f>U34</f>
        <v>1</v>
      </c>
      <c r="V43" s="122">
        <f t="shared" si="1"/>
        <v>2</v>
      </c>
    </row>
    <row r="44" spans="1:22" ht="15" customHeight="1" x14ac:dyDescent="0.2">
      <c r="A44" s="83">
        <f>'2 TASTER DATA REF SAMPLES'!A51</f>
        <v>34</v>
      </c>
      <c r="B44" s="84" t="str">
        <f>IF('2 TASTER DATA REF SAMPLES'!B51="","",'2 TASTER DATA REF SAMPLES'!B51)</f>
        <v/>
      </c>
      <c r="C44" s="85" t="str">
        <f>IF('2 TASTER DATA REF SAMPLES'!C51="","",'2 TASTER DATA REF SAMPLES'!C51)</f>
        <v/>
      </c>
      <c r="D44" s="83" t="str">
        <f>IF('2 TASTER DATA REF SAMPLES'!D51="","",'2 TASTER DATA REF SAMPLES'!D51)</f>
        <v/>
      </c>
      <c r="E44" s="39" t="str">
        <f>IF('2 TASTER DATA REF SAMPLES'!U51="","",'2 TASTER DATA REF SAMPLES'!U51)</f>
        <v/>
      </c>
      <c r="F44" s="119" t="str">
        <f>IF('2 TASTER DATA REF SAMPLES'!Z51="","",'2 TASTER DATA REF SAMPLES'!Z51)</f>
        <v/>
      </c>
      <c r="G44" s="120" t="str">
        <f>IF('2 TASTER DATA REF SAMPLES'!X51="","",'2 TASTER DATA REF SAMPLES'!X51)</f>
        <v/>
      </c>
      <c r="H44" s="121"/>
      <c r="I44" s="121"/>
      <c r="J44" s="30"/>
      <c r="U44" s="39">
        <f>U34</f>
        <v>1</v>
      </c>
      <c r="V44" s="122">
        <f t="shared" si="1"/>
        <v>2</v>
      </c>
    </row>
    <row r="45" spans="1:22" ht="15" customHeight="1" x14ac:dyDescent="0.2">
      <c r="A45" s="83">
        <f>'2 TASTER DATA REF SAMPLES'!A52</f>
        <v>35</v>
      </c>
      <c r="B45" s="84" t="str">
        <f>IF('2 TASTER DATA REF SAMPLES'!B52="","",'2 TASTER DATA REF SAMPLES'!B52)</f>
        <v/>
      </c>
      <c r="C45" s="85" t="str">
        <f>IF('2 TASTER DATA REF SAMPLES'!C52="","",'2 TASTER DATA REF SAMPLES'!C52)</f>
        <v/>
      </c>
      <c r="D45" s="83" t="str">
        <f>IF('2 TASTER DATA REF SAMPLES'!D52="","",'2 TASTER DATA REF SAMPLES'!D52)</f>
        <v/>
      </c>
      <c r="E45" s="39" t="str">
        <f>IF('2 TASTER DATA REF SAMPLES'!U52="","",'2 TASTER DATA REF SAMPLES'!U52)</f>
        <v/>
      </c>
      <c r="F45" s="119" t="str">
        <f>IF('2 TASTER DATA REF SAMPLES'!Z52="","",'2 TASTER DATA REF SAMPLES'!Z52)</f>
        <v/>
      </c>
      <c r="G45" s="120" t="str">
        <f>IF('2 TASTER DATA REF SAMPLES'!X52="","",'2 TASTER DATA REF SAMPLES'!X52)</f>
        <v/>
      </c>
      <c r="H45" s="121"/>
      <c r="I45" s="121"/>
      <c r="J45" s="30"/>
      <c r="U45" s="39">
        <f>U34</f>
        <v>1</v>
      </c>
      <c r="V45" s="122">
        <f t="shared" si="1"/>
        <v>2</v>
      </c>
    </row>
    <row r="46" spans="1:22" ht="15" customHeight="1" x14ac:dyDescent="0.2">
      <c r="A46" s="83">
        <f>'2 TASTER DATA REF SAMPLES'!A53</f>
        <v>36</v>
      </c>
      <c r="B46" s="84" t="str">
        <f>IF('2 TASTER DATA REF SAMPLES'!B53="","",'2 TASTER DATA REF SAMPLES'!B53)</f>
        <v/>
      </c>
      <c r="C46" s="85" t="str">
        <f>IF('2 TASTER DATA REF SAMPLES'!C53="","",'2 TASTER DATA REF SAMPLES'!C53)</f>
        <v/>
      </c>
      <c r="D46" s="83" t="str">
        <f>IF('2 TASTER DATA REF SAMPLES'!D53="","",'2 TASTER DATA REF SAMPLES'!D53)</f>
        <v/>
      </c>
      <c r="E46" s="39" t="str">
        <f>IF('2 TASTER DATA REF SAMPLES'!U53="","",'2 TASTER DATA REF SAMPLES'!U53)</f>
        <v/>
      </c>
      <c r="F46" s="119" t="str">
        <f>IF('2 TASTER DATA REF SAMPLES'!Z53="","",'2 TASTER DATA REF SAMPLES'!Z53)</f>
        <v/>
      </c>
      <c r="G46" s="120" t="str">
        <f>IF('2 TASTER DATA REF SAMPLES'!X53="","",'2 TASTER DATA REF SAMPLES'!X53)</f>
        <v/>
      </c>
      <c r="H46" s="121"/>
      <c r="I46" s="121"/>
      <c r="J46" s="30"/>
      <c r="U46" s="39">
        <f t="shared" ref="U46" si="2">U36</f>
        <v>1</v>
      </c>
      <c r="V46" s="122">
        <f t="shared" si="1"/>
        <v>2</v>
      </c>
    </row>
    <row r="47" spans="1:22" x14ac:dyDescent="0.2">
      <c r="A47" s="83">
        <f>'2 TASTER DATA REF SAMPLES'!A54</f>
        <v>37</v>
      </c>
      <c r="B47" s="84" t="str">
        <f>IF('2 TASTER DATA REF SAMPLES'!B54="","",'2 TASTER DATA REF SAMPLES'!B54)</f>
        <v/>
      </c>
      <c r="C47" s="85" t="str">
        <f>IF('2 TASTER DATA REF SAMPLES'!C54="","",'2 TASTER DATA REF SAMPLES'!C54)</f>
        <v/>
      </c>
      <c r="D47" s="83" t="str">
        <f>IF('2 TASTER DATA REF SAMPLES'!D54="","",'2 TASTER DATA REF SAMPLES'!D54)</f>
        <v/>
      </c>
      <c r="E47" s="39" t="str">
        <f>IF('2 TASTER DATA REF SAMPLES'!U54="","",'2 TASTER DATA REF SAMPLES'!U54)</f>
        <v/>
      </c>
      <c r="F47" s="119" t="str">
        <f>IF('2 TASTER DATA REF SAMPLES'!Z54="","",'2 TASTER DATA REF SAMPLES'!Z54)</f>
        <v/>
      </c>
      <c r="G47" s="120" t="str">
        <f>IF('2 TASTER DATA REF SAMPLES'!X54="","",'2 TASTER DATA REF SAMPLES'!X54)</f>
        <v/>
      </c>
      <c r="H47" s="121"/>
      <c r="I47" s="121"/>
      <c r="U47" s="39">
        <f t="shared" ref="U47" si="3">U36</f>
        <v>1</v>
      </c>
      <c r="V47" s="122">
        <f t="shared" si="1"/>
        <v>2</v>
      </c>
    </row>
    <row r="48" spans="1:22" x14ac:dyDescent="0.2">
      <c r="A48" s="83">
        <f>'2 TASTER DATA REF SAMPLES'!A55</f>
        <v>38</v>
      </c>
      <c r="B48" s="84" t="str">
        <f>IF('2 TASTER DATA REF SAMPLES'!B55="","",'2 TASTER DATA REF SAMPLES'!B55)</f>
        <v/>
      </c>
      <c r="C48" s="85" t="str">
        <f>IF('2 TASTER DATA REF SAMPLES'!C55="","",'2 TASTER DATA REF SAMPLES'!C55)</f>
        <v/>
      </c>
      <c r="D48" s="83" t="str">
        <f>IF('2 TASTER DATA REF SAMPLES'!D55="","",'2 TASTER DATA REF SAMPLES'!D55)</f>
        <v/>
      </c>
      <c r="E48" s="39" t="str">
        <f>IF('2 TASTER DATA REF SAMPLES'!U55="","",'2 TASTER DATA REF SAMPLES'!U55)</f>
        <v/>
      </c>
      <c r="F48" s="119" t="str">
        <f>IF('2 TASTER DATA REF SAMPLES'!Z55="","",'2 TASTER DATA REF SAMPLES'!Z55)</f>
        <v/>
      </c>
      <c r="G48" s="120" t="str">
        <f>IF('2 TASTER DATA REF SAMPLES'!X55="","",'2 TASTER DATA REF SAMPLES'!X55)</f>
        <v/>
      </c>
      <c r="H48" s="121"/>
      <c r="I48" s="121"/>
      <c r="U48" s="39">
        <f t="shared" ref="U48" si="4">U38</f>
        <v>1</v>
      </c>
      <c r="V48" s="122">
        <f t="shared" si="1"/>
        <v>2</v>
      </c>
    </row>
    <row r="49" spans="1:22" x14ac:dyDescent="0.2">
      <c r="A49" s="83">
        <f>'2 TASTER DATA REF SAMPLES'!A56</f>
        <v>39</v>
      </c>
      <c r="B49" s="84" t="str">
        <f>IF('2 TASTER DATA REF SAMPLES'!B56="","",'2 TASTER DATA REF SAMPLES'!B56)</f>
        <v/>
      </c>
      <c r="C49" s="85" t="str">
        <f>IF('2 TASTER DATA REF SAMPLES'!C56="","",'2 TASTER DATA REF SAMPLES'!C56)</f>
        <v/>
      </c>
      <c r="D49" s="83" t="str">
        <f>IF('2 TASTER DATA REF SAMPLES'!D56="","",'2 TASTER DATA REF SAMPLES'!D56)</f>
        <v/>
      </c>
      <c r="E49" s="39" t="str">
        <f>IF('2 TASTER DATA REF SAMPLES'!U56="","",'2 TASTER DATA REF SAMPLES'!U56)</f>
        <v/>
      </c>
      <c r="F49" s="119" t="str">
        <f>IF('2 TASTER DATA REF SAMPLES'!Z56="","",'2 TASTER DATA REF SAMPLES'!Z56)</f>
        <v/>
      </c>
      <c r="G49" s="120" t="str">
        <f>IF('2 TASTER DATA REF SAMPLES'!X56="","",'2 TASTER DATA REF SAMPLES'!X56)</f>
        <v/>
      </c>
      <c r="H49" s="121"/>
      <c r="I49" s="121"/>
      <c r="U49" s="39">
        <f t="shared" ref="U49" si="5">U38</f>
        <v>1</v>
      </c>
      <c r="V49" s="122">
        <f t="shared" si="1"/>
        <v>2</v>
      </c>
    </row>
    <row r="50" spans="1:22" x14ac:dyDescent="0.2">
      <c r="A50" s="83">
        <f>'2 TASTER DATA REF SAMPLES'!A57</f>
        <v>40</v>
      </c>
      <c r="B50" s="84" t="str">
        <f>IF('2 TASTER DATA REF SAMPLES'!B57="","",'2 TASTER DATA REF SAMPLES'!B57)</f>
        <v/>
      </c>
      <c r="C50" s="85" t="str">
        <f>IF('2 TASTER DATA REF SAMPLES'!C57="","",'2 TASTER DATA REF SAMPLES'!C57)</f>
        <v/>
      </c>
      <c r="D50" s="83" t="str">
        <f>IF('2 TASTER DATA REF SAMPLES'!D57="","",'2 TASTER DATA REF SAMPLES'!D57)</f>
        <v/>
      </c>
      <c r="E50" s="39" t="str">
        <f>IF('2 TASTER DATA REF SAMPLES'!U57="","",'2 TASTER DATA REF SAMPLES'!U57)</f>
        <v/>
      </c>
      <c r="F50" s="119" t="str">
        <f>IF('2 TASTER DATA REF SAMPLES'!Z57="","",'2 TASTER DATA REF SAMPLES'!Z57)</f>
        <v/>
      </c>
      <c r="G50" s="120" t="str">
        <f>IF('2 TASTER DATA REF SAMPLES'!X57="","",'2 TASTER DATA REF SAMPLES'!X57)</f>
        <v/>
      </c>
      <c r="H50" s="121"/>
      <c r="I50" s="121"/>
      <c r="U50" s="39">
        <f t="shared" ref="U50" si="6">U40</f>
        <v>1</v>
      </c>
      <c r="V50" s="122">
        <f t="shared" si="1"/>
        <v>2</v>
      </c>
    </row>
    <row r="51" spans="1:22" x14ac:dyDescent="0.2">
      <c r="A51" s="83">
        <f>'2 TASTER DATA REF SAMPLES'!A58</f>
        <v>41</v>
      </c>
      <c r="B51" s="84" t="str">
        <f>IF('2 TASTER DATA REF SAMPLES'!B58="","",'2 TASTER DATA REF SAMPLES'!B58)</f>
        <v/>
      </c>
      <c r="C51" s="85" t="str">
        <f>IF('2 TASTER DATA REF SAMPLES'!C58="","",'2 TASTER DATA REF SAMPLES'!C58)</f>
        <v/>
      </c>
      <c r="D51" s="83" t="str">
        <f>IF('2 TASTER DATA REF SAMPLES'!D58="","",'2 TASTER DATA REF SAMPLES'!D58)</f>
        <v/>
      </c>
      <c r="E51" s="39" t="str">
        <f>IF('2 TASTER DATA REF SAMPLES'!U58="","",'2 TASTER DATA REF SAMPLES'!U58)</f>
        <v/>
      </c>
      <c r="F51" s="119" t="str">
        <f>IF('2 TASTER DATA REF SAMPLES'!Z58="","",'2 TASTER DATA REF SAMPLES'!Z58)</f>
        <v/>
      </c>
      <c r="G51" s="120" t="str">
        <f>IF('2 TASTER DATA REF SAMPLES'!X58="","",'2 TASTER DATA REF SAMPLES'!X58)</f>
        <v/>
      </c>
      <c r="H51" s="121"/>
      <c r="I51" s="121"/>
      <c r="U51" s="39">
        <f t="shared" ref="U51" si="7">U40</f>
        <v>1</v>
      </c>
      <c r="V51" s="122">
        <f t="shared" si="1"/>
        <v>2</v>
      </c>
    </row>
    <row r="52" spans="1:22" x14ac:dyDescent="0.2">
      <c r="A52" s="83">
        <f>'2 TASTER DATA REF SAMPLES'!A59</f>
        <v>42</v>
      </c>
      <c r="B52" s="84" t="str">
        <f>IF('2 TASTER DATA REF SAMPLES'!B59="","",'2 TASTER DATA REF SAMPLES'!B59)</f>
        <v/>
      </c>
      <c r="C52" s="85" t="str">
        <f>IF('2 TASTER DATA REF SAMPLES'!C59="","",'2 TASTER DATA REF SAMPLES'!C59)</f>
        <v/>
      </c>
      <c r="D52" s="83" t="str">
        <f>IF('2 TASTER DATA REF SAMPLES'!D59="","",'2 TASTER DATA REF SAMPLES'!D59)</f>
        <v/>
      </c>
      <c r="E52" s="39" t="str">
        <f>IF('2 TASTER DATA REF SAMPLES'!U59="","",'2 TASTER DATA REF SAMPLES'!U59)</f>
        <v/>
      </c>
      <c r="F52" s="119" t="str">
        <f>IF('2 TASTER DATA REF SAMPLES'!Z59="","",'2 TASTER DATA REF SAMPLES'!Z59)</f>
        <v/>
      </c>
      <c r="G52" s="120" t="str">
        <f>IF('2 TASTER DATA REF SAMPLES'!X59="","",'2 TASTER DATA REF SAMPLES'!X59)</f>
        <v/>
      </c>
      <c r="H52" s="121"/>
      <c r="I52" s="121"/>
      <c r="U52" s="39">
        <f t="shared" ref="U52" si="8">U42</f>
        <v>1</v>
      </c>
      <c r="V52" s="122">
        <f t="shared" si="1"/>
        <v>2</v>
      </c>
    </row>
    <row r="53" spans="1:22" x14ac:dyDescent="0.2">
      <c r="U53" s="54"/>
      <c r="V53" s="123"/>
    </row>
  </sheetData>
  <sheetProtection algorithmName="SHA-512" hashValue="LIABfNYub4DtEQgrAl476x5je9ULf4VsAt66JZPM8dij95vZCjfC+kFfax+uyt3wVpklML/XpLTVkPl4aaO1rg==" saltValue="VQUvHVrx2nTyM0hcv3zR4w==" spinCount="100000" sheet="1" objects="1" scenarios="1"/>
  <mergeCells count="10">
    <mergeCell ref="K8:N8"/>
    <mergeCell ref="O8:P8"/>
    <mergeCell ref="A5:B5"/>
    <mergeCell ref="C5:G5"/>
    <mergeCell ref="J5:K5"/>
    <mergeCell ref="L5:P5"/>
    <mergeCell ref="A6:B6"/>
    <mergeCell ref="C6:G6"/>
    <mergeCell ref="J6:K6"/>
    <mergeCell ref="L6:P6"/>
  </mergeCells>
  <pageMargins left="0.7" right="0.7" top="0.75" bottom="0.75" header="0.3" footer="0.3"/>
  <pageSetup scale="72" orientation="portrait"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3"/>
  <sheetViews>
    <sheetView showGridLines="0" zoomScaleNormal="100" zoomScaleSheetLayoutView="75" workbookViewId="0">
      <selection activeCell="G13" sqref="G13"/>
    </sheetView>
  </sheetViews>
  <sheetFormatPr defaultColWidth="9.140625" defaultRowHeight="12.75" x14ac:dyDescent="0.2"/>
  <cols>
    <col min="1" max="1" width="11" style="23" customWidth="1"/>
    <col min="2" max="2" width="18.140625" style="23" customWidth="1"/>
    <col min="3" max="4" width="20" style="23" customWidth="1"/>
    <col min="5" max="7" width="11.42578125" style="23" customWidth="1"/>
    <col min="8" max="8" width="12.42578125" style="23" customWidth="1"/>
    <col min="9" max="9" width="12.140625" style="23" customWidth="1"/>
    <col min="10" max="10" width="11.85546875" style="23" customWidth="1"/>
    <col min="11" max="11" width="11.7109375" style="23" customWidth="1"/>
    <col min="12" max="12" width="15.28515625" style="24" customWidth="1"/>
    <col min="13" max="13" width="15.7109375" style="24" customWidth="1"/>
    <col min="14" max="14" width="14.42578125" style="24" customWidth="1"/>
    <col min="15" max="15" width="8.7109375" style="24" customWidth="1"/>
    <col min="16" max="16" width="12.140625" style="24" customWidth="1"/>
    <col min="17" max="17" width="12.85546875" style="24" customWidth="1"/>
    <col min="18" max="18" width="13.7109375" style="24" customWidth="1"/>
    <col min="19" max="19" width="12.140625" style="24" customWidth="1"/>
    <col min="20" max="20" width="10" style="24" customWidth="1"/>
    <col min="21" max="21" width="11.7109375" style="24" customWidth="1"/>
    <col min="22" max="22" width="11.140625" style="23" customWidth="1"/>
    <col min="23" max="23" width="12.28515625" style="23" customWidth="1"/>
    <col min="24" max="24" width="8.7109375" style="23" customWidth="1"/>
    <col min="25" max="16384" width="9.140625" style="23"/>
  </cols>
  <sheetData>
    <row r="1" spans="1:24" ht="15" x14ac:dyDescent="0.2">
      <c r="A1" s="52" t="str">
        <f>'2 TASTER DATA REF SAMPLES'!A1</f>
        <v>QUALITY CONTROL OF TASTERS (COI/T.20/Doc.Nº17)</v>
      </c>
      <c r="J1" s="130" t="str">
        <f>A1</f>
        <v>QUALITY CONTROL OF TASTERS (COI/T.20/Doc.Nº17)</v>
      </c>
    </row>
    <row r="2" spans="1:24" ht="15" x14ac:dyDescent="0.2">
      <c r="A2" s="2" t="s">
        <v>56</v>
      </c>
      <c r="I2" s="24"/>
      <c r="J2" s="51" t="str">
        <f>A2</f>
        <v xml:space="preserve">Z-SCORE OF THE TASTER CALCULATED BY USING ANALYSIS OF REFERENCE SAMPLES </v>
      </c>
      <c r="K2" s="24"/>
      <c r="L2" s="23"/>
      <c r="M2" s="23"/>
      <c r="N2" s="23"/>
      <c r="O2" s="23"/>
      <c r="P2" s="23"/>
      <c r="Q2" s="23"/>
      <c r="R2" s="23"/>
      <c r="S2" s="23"/>
      <c r="T2" s="23"/>
      <c r="U2" s="23"/>
    </row>
    <row r="3" spans="1:24" ht="20.25" x14ac:dyDescent="0.3">
      <c r="A3" s="41" t="s">
        <v>37</v>
      </c>
      <c r="B3" s="25"/>
      <c r="C3" s="25"/>
      <c r="D3" s="25"/>
      <c r="E3" s="26"/>
      <c r="F3" s="26"/>
      <c r="G3" s="26"/>
      <c r="I3" s="24"/>
      <c r="J3" s="130" t="str">
        <f>A3</f>
        <v>CHARTS OF Z-SCORE</v>
      </c>
      <c r="K3" s="24"/>
      <c r="L3" s="23"/>
      <c r="M3" s="23"/>
      <c r="N3" s="23"/>
      <c r="O3" s="23"/>
      <c r="P3" s="23"/>
      <c r="Q3" s="23"/>
      <c r="R3" s="23"/>
      <c r="S3" s="23"/>
      <c r="T3" s="23"/>
      <c r="U3" s="23"/>
    </row>
    <row r="4" spans="1:24" ht="21" thickBot="1" x14ac:dyDescent="0.35">
      <c r="A4" s="41"/>
      <c r="B4" s="25"/>
      <c r="C4" s="25"/>
      <c r="D4" s="25"/>
      <c r="E4" s="26"/>
      <c r="F4" s="26"/>
      <c r="G4" s="26"/>
      <c r="I4" s="24"/>
      <c r="J4" s="24"/>
      <c r="K4" s="24"/>
      <c r="L4" s="23"/>
      <c r="M4" s="23"/>
      <c r="N4" s="23"/>
      <c r="O4" s="23"/>
      <c r="P4" s="23"/>
      <c r="Q4" s="23"/>
      <c r="R4" s="23"/>
      <c r="S4" s="23"/>
      <c r="T4" s="23"/>
      <c r="U4" s="23"/>
    </row>
    <row r="5" spans="1:24" ht="18" customHeight="1" thickTop="1" x14ac:dyDescent="0.2">
      <c r="A5" s="219" t="s">
        <v>1</v>
      </c>
      <c r="B5" s="220"/>
      <c r="C5" s="249" t="str">
        <f>'1 TASTER DATA DOUBLE SAMPLES'!C8:G8</f>
        <v>XXX</v>
      </c>
      <c r="D5" s="208"/>
      <c r="E5" s="208"/>
      <c r="F5" s="208"/>
      <c r="G5" s="209"/>
      <c r="H5" s="42"/>
      <c r="I5" s="42"/>
      <c r="J5" s="219" t="s">
        <v>1</v>
      </c>
      <c r="K5" s="220"/>
      <c r="L5" s="249" t="str">
        <f>C5</f>
        <v>XXX</v>
      </c>
      <c r="M5" s="208"/>
      <c r="N5" s="208"/>
      <c r="O5" s="208"/>
      <c r="P5" s="209"/>
      <c r="S5" s="23"/>
      <c r="T5" s="23"/>
      <c r="U5" s="23"/>
    </row>
    <row r="6" spans="1:24" ht="18" customHeight="1" thickBot="1" x14ac:dyDescent="0.25">
      <c r="A6" s="210" t="s">
        <v>2</v>
      </c>
      <c r="B6" s="211"/>
      <c r="C6" s="250" t="str">
        <f>'1 TASTER DATA DOUBLE SAMPLES'!C9:G9</f>
        <v>XXX</v>
      </c>
      <c r="D6" s="213"/>
      <c r="E6" s="213"/>
      <c r="F6" s="213"/>
      <c r="G6" s="214"/>
      <c r="H6" s="42"/>
      <c r="I6" s="42"/>
      <c r="J6" s="210" t="s">
        <v>2</v>
      </c>
      <c r="K6" s="211"/>
      <c r="L6" s="250" t="str">
        <f>C6</f>
        <v>XXX</v>
      </c>
      <c r="M6" s="213"/>
      <c r="N6" s="213"/>
      <c r="O6" s="213"/>
      <c r="P6" s="214"/>
      <c r="Q6" s="46"/>
      <c r="R6" s="131"/>
      <c r="S6" s="23"/>
      <c r="T6" s="23"/>
      <c r="U6" s="23"/>
    </row>
    <row r="7" spans="1:24" ht="12" customHeight="1" thickTop="1" thickBot="1" x14ac:dyDescent="0.25">
      <c r="A7" s="14"/>
      <c r="B7" s="131"/>
      <c r="C7" s="10"/>
      <c r="D7" s="132"/>
      <c r="E7" s="132"/>
      <c r="F7" s="132"/>
      <c r="G7" s="132"/>
      <c r="H7" s="42"/>
      <c r="I7" s="42"/>
      <c r="J7" s="31"/>
      <c r="K7" s="11"/>
      <c r="L7" s="131"/>
      <c r="M7" s="131"/>
      <c r="N7" s="131"/>
      <c r="O7" s="131"/>
      <c r="P7" s="46"/>
      <c r="Q7" s="46"/>
      <c r="R7" s="131"/>
      <c r="S7" s="23"/>
      <c r="T7" s="23"/>
      <c r="U7" s="23"/>
    </row>
    <row r="8" spans="1:24" ht="16.5" thickTop="1" thickBot="1" x14ac:dyDescent="0.25">
      <c r="A8" s="2" t="s">
        <v>61</v>
      </c>
      <c r="B8" s="27"/>
      <c r="E8" s="26"/>
      <c r="F8" s="26"/>
      <c r="G8" s="26"/>
      <c r="I8" s="24"/>
      <c r="J8" s="24"/>
      <c r="K8" s="251" t="s">
        <v>34</v>
      </c>
      <c r="L8" s="205"/>
      <c r="M8" s="252"/>
      <c r="N8" s="253" t="s">
        <v>126</v>
      </c>
      <c r="O8" s="254"/>
      <c r="P8" s="254"/>
      <c r="Q8" s="254"/>
      <c r="R8" s="255"/>
      <c r="S8" s="23"/>
      <c r="T8" s="23"/>
      <c r="U8" s="23"/>
    </row>
    <row r="9" spans="1:24" s="28" customFormat="1" ht="11.25" customHeight="1" thickTop="1" x14ac:dyDescent="0.2">
      <c r="A9" s="23"/>
      <c r="B9" s="23"/>
      <c r="C9" s="23"/>
      <c r="D9" s="23"/>
      <c r="E9" s="23"/>
      <c r="F9" s="23"/>
      <c r="G9" s="23"/>
    </row>
    <row r="10" spans="1:24" s="28" customFormat="1" ht="42" customHeight="1" x14ac:dyDescent="0.2">
      <c r="A10" s="36" t="s">
        <v>5</v>
      </c>
      <c r="B10" s="37" t="s">
        <v>6</v>
      </c>
      <c r="C10" s="37" t="s">
        <v>7</v>
      </c>
      <c r="D10" s="36" t="s">
        <v>8</v>
      </c>
      <c r="E10" s="43" t="s">
        <v>58</v>
      </c>
      <c r="F10" s="37" t="s">
        <v>59</v>
      </c>
      <c r="G10" s="37" t="s">
        <v>38</v>
      </c>
      <c r="H10" s="49" t="s">
        <v>17</v>
      </c>
      <c r="I10" s="48" t="s">
        <v>18</v>
      </c>
      <c r="T10" s="50" t="s">
        <v>29</v>
      </c>
      <c r="U10" s="50" t="s">
        <v>30</v>
      </c>
      <c r="V10" s="50" t="s">
        <v>31</v>
      </c>
      <c r="W10" s="50" t="s">
        <v>32</v>
      </c>
      <c r="X10" s="50" t="s">
        <v>33</v>
      </c>
    </row>
    <row r="11" spans="1:24" s="28" customFormat="1" ht="36.75" customHeight="1" x14ac:dyDescent="0.2">
      <c r="A11" s="83">
        <f>'2 TASTER DATA REF SAMPLES'!A18</f>
        <v>1</v>
      </c>
      <c r="B11" s="84">
        <f>IF('2 TASTER DATA REF SAMPLES'!B18="","",'2 TASTER DATA REF SAMPLES'!B18)</f>
        <v>43903</v>
      </c>
      <c r="C11" s="85" t="str">
        <f>IF('2 TASTER DATA REF SAMPLES'!C18="","",'2 TASTER DATA REF SAMPLES'!C18)</f>
        <v>SCHEMA SE-709=SE-710</v>
      </c>
      <c r="D11" s="83" t="str">
        <f>IF('2 TASTER DATA REF SAMPLES'!D18="","",'2 TASTER DATA REF SAMPLES'!D18)</f>
        <v>LOO</v>
      </c>
      <c r="E11" s="39" t="str">
        <f>IF('2 TASTER DATA REF SAMPLES'!T18="","",'2 TASTER DATA REF SAMPLES'!T18)</f>
        <v/>
      </c>
      <c r="F11" s="119">
        <f>IF('2 TASTER DATA REF SAMPLES'!Y18="","",'2 TASTER DATA REF SAMPLES'!Y18)</f>
        <v>0.42857142857142833</v>
      </c>
      <c r="G11" s="120" t="str">
        <f>IF('2 TASTER DATA REF SAMPLES'!X18="","",'2 TASTER DATA REF SAMPLES'!X18)</f>
        <v>MUDDY</v>
      </c>
      <c r="H11" s="121"/>
      <c r="I11" s="121"/>
      <c r="T11" s="39">
        <v>-3</v>
      </c>
      <c r="U11" s="122">
        <v>-2</v>
      </c>
      <c r="V11" s="39">
        <v>0</v>
      </c>
      <c r="W11" s="122">
        <v>2</v>
      </c>
      <c r="X11" s="122">
        <v>3</v>
      </c>
    </row>
    <row r="12" spans="1:24" s="28" customFormat="1" ht="15" customHeight="1" x14ac:dyDescent="0.2">
      <c r="A12" s="83">
        <f>'2 TASTER DATA REF SAMPLES'!A19</f>
        <v>2</v>
      </c>
      <c r="B12" s="84" t="str">
        <f>IF('2 TASTER DATA REF SAMPLES'!B19="","",'2 TASTER DATA REF SAMPLES'!B19)</f>
        <v>15/4/20</v>
      </c>
      <c r="C12" s="85" t="str">
        <f>IF('2 TASTER DATA REF SAMPLES'!C19="","",'2 TASTER DATA REF SAMPLES'!C19)</f>
        <v>SE-710=SE-712</v>
      </c>
      <c r="D12" s="83" t="str">
        <f>IF('2 TASTER DATA REF SAMPLES'!D19="","",'2 TASTER DATA REF SAMPLES'!D19)</f>
        <v>VOO</v>
      </c>
      <c r="E12" s="39">
        <f>IF('2 TASTER DATA REF SAMPLES'!T19="","",'2 TASTER DATA REF SAMPLES'!T19)</f>
        <v>0.57142857142857129</v>
      </c>
      <c r="F12" s="119">
        <f>IF('2 TASTER DATA REF SAMPLES'!Y19="","",'2 TASTER DATA REF SAMPLES'!Y19)</f>
        <v>1</v>
      </c>
      <c r="G12" s="120" t="str">
        <f>IF('2 TASTER DATA REF SAMPLES'!X19="","",'2 TASTER DATA REF SAMPLES'!X19)</f>
        <v>RANCID</v>
      </c>
      <c r="H12" s="121"/>
      <c r="I12" s="121"/>
      <c r="T12" s="39">
        <f>T11</f>
        <v>-3</v>
      </c>
      <c r="U12" s="122">
        <f>U11</f>
        <v>-2</v>
      </c>
      <c r="V12" s="39">
        <f>V11</f>
        <v>0</v>
      </c>
      <c r="W12" s="122">
        <f>W11</f>
        <v>2</v>
      </c>
      <c r="X12" s="122">
        <f>X11</f>
        <v>3</v>
      </c>
    </row>
    <row r="13" spans="1:24" s="28" customFormat="1" ht="15" customHeight="1" x14ac:dyDescent="0.2">
      <c r="A13" s="83">
        <f>'2 TASTER DATA REF SAMPLES'!A20</f>
        <v>3</v>
      </c>
      <c r="B13" s="84" t="str">
        <f>IF('2 TASTER DATA REF SAMPLES'!B20="","",'2 TASTER DATA REF SAMPLES'!B20)</f>
        <v>20/4/20</v>
      </c>
      <c r="C13" s="85" t="str">
        <f>IF('2 TASTER DATA REF SAMPLES'!C20="","",'2 TASTER DATA REF SAMPLES'!C20)</f>
        <v>SE-720=SE-722</v>
      </c>
      <c r="D13" s="83" t="str">
        <f>IF('2 TASTER DATA REF SAMPLES'!D20="","",'2 TASTER DATA REF SAMPLES'!D20)</f>
        <v>EV00</v>
      </c>
      <c r="E13" s="39">
        <f>IF('2 TASTER DATA REF SAMPLES'!T20="","",'2 TASTER DATA REF SAMPLES'!T20)</f>
        <v>-0.85714285714285665</v>
      </c>
      <c r="F13" s="119" t="str">
        <f>IF('2 TASTER DATA REF SAMPLES'!Y20="","",'2 TASTER DATA REF SAMPLES'!Y20)</f>
        <v/>
      </c>
      <c r="G13" s="120"/>
      <c r="H13" s="121"/>
      <c r="I13" s="121"/>
      <c r="T13" s="39">
        <f>T11</f>
        <v>-3</v>
      </c>
      <c r="U13" s="122">
        <f>U11</f>
        <v>-2</v>
      </c>
      <c r="V13" s="39">
        <f>V11</f>
        <v>0</v>
      </c>
      <c r="W13" s="122">
        <f>W11</f>
        <v>2</v>
      </c>
      <c r="X13" s="122">
        <f>X11</f>
        <v>3</v>
      </c>
    </row>
    <row r="14" spans="1:24" s="28" customFormat="1" ht="15" customHeight="1" x14ac:dyDescent="0.2">
      <c r="A14" s="83">
        <f>'2 TASTER DATA REF SAMPLES'!A21</f>
        <v>4</v>
      </c>
      <c r="B14" s="84" t="str">
        <f>IF('2 TASTER DATA REF SAMPLES'!B21="","",'2 TASTER DATA REF SAMPLES'!B21)</f>
        <v/>
      </c>
      <c r="C14" s="85" t="str">
        <f>IF('2 TASTER DATA REF SAMPLES'!C21="","",'2 TASTER DATA REF SAMPLES'!C21)</f>
        <v/>
      </c>
      <c r="D14" s="83" t="str">
        <f>IF('2 TASTER DATA REF SAMPLES'!D21="","",'2 TASTER DATA REF SAMPLES'!D21)</f>
        <v/>
      </c>
      <c r="E14" s="39" t="str">
        <f>IF('2 TASTER DATA REF SAMPLES'!T21="","",'2 TASTER DATA REF SAMPLES'!T21)</f>
        <v/>
      </c>
      <c r="F14" s="119" t="str">
        <f>IF('2 TASTER DATA REF SAMPLES'!Y21="","",'2 TASTER DATA REF SAMPLES'!Y21)</f>
        <v/>
      </c>
      <c r="G14" s="120" t="str">
        <f>IF('2 TASTER DATA REF SAMPLES'!X21="","",'2 TASTER DATA REF SAMPLES'!X21)</f>
        <v/>
      </c>
      <c r="H14" s="121"/>
      <c r="I14" s="121"/>
      <c r="T14" s="39">
        <f>T11</f>
        <v>-3</v>
      </c>
      <c r="U14" s="122">
        <f>U11</f>
        <v>-2</v>
      </c>
      <c r="V14" s="39">
        <f>V11</f>
        <v>0</v>
      </c>
      <c r="W14" s="122">
        <f>W11</f>
        <v>2</v>
      </c>
      <c r="X14" s="122">
        <f>X11</f>
        <v>3</v>
      </c>
    </row>
    <row r="15" spans="1:24" s="28" customFormat="1" ht="15" customHeight="1" x14ac:dyDescent="0.2">
      <c r="A15" s="83">
        <f>'2 TASTER DATA REF SAMPLES'!A22</f>
        <v>5</v>
      </c>
      <c r="B15" s="84" t="str">
        <f>IF('2 TASTER DATA REF SAMPLES'!B22="","",'2 TASTER DATA REF SAMPLES'!B22)</f>
        <v/>
      </c>
      <c r="C15" s="85" t="str">
        <f>IF('2 TASTER DATA REF SAMPLES'!C22="","",'2 TASTER DATA REF SAMPLES'!C22)</f>
        <v/>
      </c>
      <c r="D15" s="83" t="str">
        <f>IF('2 TASTER DATA REF SAMPLES'!D22="","",'2 TASTER DATA REF SAMPLES'!D22)</f>
        <v/>
      </c>
      <c r="E15" s="39" t="str">
        <f>IF('2 TASTER DATA REF SAMPLES'!T22="","",'2 TASTER DATA REF SAMPLES'!T22)</f>
        <v/>
      </c>
      <c r="F15" s="119" t="str">
        <f>IF('2 TASTER DATA REF SAMPLES'!Y22="","",'2 TASTER DATA REF SAMPLES'!Y22)</f>
        <v/>
      </c>
      <c r="G15" s="120" t="str">
        <f>IF('2 TASTER DATA REF SAMPLES'!X22="","",'2 TASTER DATA REF SAMPLES'!X22)</f>
        <v/>
      </c>
      <c r="H15" s="121"/>
      <c r="I15" s="121"/>
      <c r="T15" s="39">
        <f>T11</f>
        <v>-3</v>
      </c>
      <c r="U15" s="122">
        <f>U11</f>
        <v>-2</v>
      </c>
      <c r="V15" s="39">
        <f>V11</f>
        <v>0</v>
      </c>
      <c r="W15" s="122">
        <f>W11</f>
        <v>2</v>
      </c>
      <c r="X15" s="122">
        <f>X11</f>
        <v>3</v>
      </c>
    </row>
    <row r="16" spans="1:24" s="28" customFormat="1" ht="15" customHeight="1" x14ac:dyDescent="0.2">
      <c r="A16" s="83">
        <f>'2 TASTER DATA REF SAMPLES'!A23</f>
        <v>6</v>
      </c>
      <c r="B16" s="84" t="str">
        <f>IF('2 TASTER DATA REF SAMPLES'!B23="","",'2 TASTER DATA REF SAMPLES'!B23)</f>
        <v/>
      </c>
      <c r="C16" s="85" t="str">
        <f>IF('2 TASTER DATA REF SAMPLES'!C23="","",'2 TASTER DATA REF SAMPLES'!C23)</f>
        <v/>
      </c>
      <c r="D16" s="83" t="str">
        <f>IF('2 TASTER DATA REF SAMPLES'!D23="","",'2 TASTER DATA REF SAMPLES'!D23)</f>
        <v/>
      </c>
      <c r="E16" s="39" t="str">
        <f>IF('2 TASTER DATA REF SAMPLES'!T23="","",'2 TASTER DATA REF SAMPLES'!T23)</f>
        <v/>
      </c>
      <c r="F16" s="119" t="str">
        <f>IF('2 TASTER DATA REF SAMPLES'!Y23="","",'2 TASTER DATA REF SAMPLES'!Y23)</f>
        <v/>
      </c>
      <c r="G16" s="120" t="str">
        <f>IF('2 TASTER DATA REF SAMPLES'!X23="","",'2 TASTER DATA REF SAMPLES'!X23)</f>
        <v/>
      </c>
      <c r="H16" s="121"/>
      <c r="I16" s="121"/>
      <c r="T16" s="39">
        <f>T11</f>
        <v>-3</v>
      </c>
      <c r="U16" s="122">
        <f>U11</f>
        <v>-2</v>
      </c>
      <c r="V16" s="39">
        <f>V11</f>
        <v>0</v>
      </c>
      <c r="W16" s="122">
        <f>W11</f>
        <v>2</v>
      </c>
      <c r="X16" s="122">
        <f>X11</f>
        <v>3</v>
      </c>
    </row>
    <row r="17" spans="1:29" s="28" customFormat="1" ht="15" customHeight="1" x14ac:dyDescent="0.2">
      <c r="A17" s="83">
        <f>'2 TASTER DATA REF SAMPLES'!A24</f>
        <v>7</v>
      </c>
      <c r="B17" s="84" t="str">
        <f>IF('2 TASTER DATA REF SAMPLES'!B24="","",'2 TASTER DATA REF SAMPLES'!B24)</f>
        <v/>
      </c>
      <c r="C17" s="85" t="str">
        <f>IF('2 TASTER DATA REF SAMPLES'!C24="","",'2 TASTER DATA REF SAMPLES'!C24)</f>
        <v/>
      </c>
      <c r="D17" s="83" t="str">
        <f>IF('2 TASTER DATA REF SAMPLES'!D24="","",'2 TASTER DATA REF SAMPLES'!D24)</f>
        <v/>
      </c>
      <c r="E17" s="39" t="str">
        <f>IF('2 TASTER DATA REF SAMPLES'!T24="","",'2 TASTER DATA REF SAMPLES'!T24)</f>
        <v/>
      </c>
      <c r="F17" s="119" t="str">
        <f>IF('2 TASTER DATA REF SAMPLES'!Y24="","",'2 TASTER DATA REF SAMPLES'!Y24)</f>
        <v/>
      </c>
      <c r="G17" s="120" t="str">
        <f>IF('2 TASTER DATA REF SAMPLES'!X24="","",'2 TASTER DATA REF SAMPLES'!X24)</f>
        <v/>
      </c>
      <c r="H17" s="121"/>
      <c r="I17" s="121"/>
      <c r="T17" s="39">
        <f>T11</f>
        <v>-3</v>
      </c>
      <c r="U17" s="122">
        <f>U11</f>
        <v>-2</v>
      </c>
      <c r="V17" s="39">
        <f>V11</f>
        <v>0</v>
      </c>
      <c r="W17" s="122">
        <f>W11</f>
        <v>2</v>
      </c>
      <c r="X17" s="122">
        <f>X11</f>
        <v>3</v>
      </c>
    </row>
    <row r="18" spans="1:29" s="28" customFormat="1" ht="15" customHeight="1" x14ac:dyDescent="0.2">
      <c r="A18" s="83">
        <f>'2 TASTER DATA REF SAMPLES'!A25</f>
        <v>8</v>
      </c>
      <c r="B18" s="84" t="str">
        <f>IF('2 TASTER DATA REF SAMPLES'!B25="","",'2 TASTER DATA REF SAMPLES'!B25)</f>
        <v/>
      </c>
      <c r="C18" s="85" t="str">
        <f>IF('2 TASTER DATA REF SAMPLES'!C25="","",'2 TASTER DATA REF SAMPLES'!C25)</f>
        <v/>
      </c>
      <c r="D18" s="83" t="str">
        <f>IF('2 TASTER DATA REF SAMPLES'!D25="","",'2 TASTER DATA REF SAMPLES'!D25)</f>
        <v/>
      </c>
      <c r="E18" s="39" t="str">
        <f>IF('2 TASTER DATA REF SAMPLES'!T25="","",'2 TASTER DATA REF SAMPLES'!T25)</f>
        <v/>
      </c>
      <c r="F18" s="119" t="str">
        <f>IF('2 TASTER DATA REF SAMPLES'!Y25="","",'2 TASTER DATA REF SAMPLES'!Y25)</f>
        <v/>
      </c>
      <c r="G18" s="120" t="str">
        <f>IF('2 TASTER DATA REF SAMPLES'!X25="","",'2 TASTER DATA REF SAMPLES'!X25)</f>
        <v/>
      </c>
      <c r="H18" s="121"/>
      <c r="I18" s="121"/>
      <c r="T18" s="39">
        <f>T11</f>
        <v>-3</v>
      </c>
      <c r="U18" s="122">
        <f>U11</f>
        <v>-2</v>
      </c>
      <c r="V18" s="39">
        <f>V11</f>
        <v>0</v>
      </c>
      <c r="W18" s="122">
        <f>W11</f>
        <v>2</v>
      </c>
      <c r="X18" s="122">
        <f>X11</f>
        <v>3</v>
      </c>
    </row>
    <row r="19" spans="1:29" s="28" customFormat="1" ht="15" customHeight="1" x14ac:dyDescent="0.2">
      <c r="A19" s="83">
        <f>'2 TASTER DATA REF SAMPLES'!A26</f>
        <v>9</v>
      </c>
      <c r="B19" s="84" t="str">
        <f>IF('2 TASTER DATA REF SAMPLES'!B26="","",'2 TASTER DATA REF SAMPLES'!B26)</f>
        <v/>
      </c>
      <c r="C19" s="85" t="str">
        <f>IF('2 TASTER DATA REF SAMPLES'!C26="","",'2 TASTER DATA REF SAMPLES'!C26)</f>
        <v/>
      </c>
      <c r="D19" s="83" t="str">
        <f>IF('2 TASTER DATA REF SAMPLES'!D26="","",'2 TASTER DATA REF SAMPLES'!D26)</f>
        <v/>
      </c>
      <c r="E19" s="39" t="str">
        <f>IF('2 TASTER DATA REF SAMPLES'!T26="","",'2 TASTER DATA REF SAMPLES'!T26)</f>
        <v/>
      </c>
      <c r="F19" s="119" t="str">
        <f>IF('2 TASTER DATA REF SAMPLES'!Y26="","",'2 TASTER DATA REF SAMPLES'!Y26)</f>
        <v/>
      </c>
      <c r="G19" s="120" t="str">
        <f>IF('2 TASTER DATA REF SAMPLES'!X26="","",'2 TASTER DATA REF SAMPLES'!X26)</f>
        <v/>
      </c>
      <c r="H19" s="121"/>
      <c r="I19" s="121"/>
      <c r="T19" s="39">
        <f>T11</f>
        <v>-3</v>
      </c>
      <c r="U19" s="122">
        <f>U11</f>
        <v>-2</v>
      </c>
      <c r="V19" s="39">
        <f>V11</f>
        <v>0</v>
      </c>
      <c r="W19" s="122">
        <f>W11</f>
        <v>2</v>
      </c>
      <c r="X19" s="122">
        <f>X11</f>
        <v>3</v>
      </c>
    </row>
    <row r="20" spans="1:29" s="28" customFormat="1" ht="15" customHeight="1" x14ac:dyDescent="0.2">
      <c r="A20" s="83">
        <f>'2 TASTER DATA REF SAMPLES'!A27</f>
        <v>10</v>
      </c>
      <c r="B20" s="84" t="str">
        <f>IF('2 TASTER DATA REF SAMPLES'!B27="","",'2 TASTER DATA REF SAMPLES'!B27)</f>
        <v/>
      </c>
      <c r="C20" s="85" t="str">
        <f>IF('2 TASTER DATA REF SAMPLES'!C27="","",'2 TASTER DATA REF SAMPLES'!C27)</f>
        <v/>
      </c>
      <c r="D20" s="83" t="str">
        <f>IF('2 TASTER DATA REF SAMPLES'!D27="","",'2 TASTER DATA REF SAMPLES'!D27)</f>
        <v/>
      </c>
      <c r="E20" s="39" t="str">
        <f>IF('2 TASTER DATA REF SAMPLES'!T27="","",'2 TASTER DATA REF SAMPLES'!T27)</f>
        <v/>
      </c>
      <c r="F20" s="119" t="str">
        <f>IF('2 TASTER DATA REF SAMPLES'!Y27="","",'2 TASTER DATA REF SAMPLES'!Y27)</f>
        <v/>
      </c>
      <c r="G20" s="120" t="str">
        <f>IF('2 TASTER DATA REF SAMPLES'!X27="","",'2 TASTER DATA REF SAMPLES'!X27)</f>
        <v/>
      </c>
      <c r="H20" s="121"/>
      <c r="I20" s="121"/>
      <c r="T20" s="39">
        <f>T11</f>
        <v>-3</v>
      </c>
      <c r="U20" s="122">
        <f>U11</f>
        <v>-2</v>
      </c>
      <c r="V20" s="39">
        <f>V11</f>
        <v>0</v>
      </c>
      <c r="W20" s="122">
        <f>W11</f>
        <v>2</v>
      </c>
      <c r="X20" s="122">
        <f>X11</f>
        <v>3</v>
      </c>
    </row>
    <row r="21" spans="1:29" s="28" customFormat="1" ht="15" customHeight="1" x14ac:dyDescent="0.2">
      <c r="A21" s="83">
        <f>'2 TASTER DATA REF SAMPLES'!A28</f>
        <v>11</v>
      </c>
      <c r="B21" s="84" t="str">
        <f>IF('2 TASTER DATA REF SAMPLES'!B28="","",'2 TASTER DATA REF SAMPLES'!B28)</f>
        <v/>
      </c>
      <c r="C21" s="85" t="str">
        <f>IF('2 TASTER DATA REF SAMPLES'!C28="","",'2 TASTER DATA REF SAMPLES'!C28)</f>
        <v/>
      </c>
      <c r="D21" s="83" t="str">
        <f>IF('2 TASTER DATA REF SAMPLES'!D28="","",'2 TASTER DATA REF SAMPLES'!D28)</f>
        <v/>
      </c>
      <c r="E21" s="39" t="str">
        <f>IF('2 TASTER DATA REF SAMPLES'!T28="","",'2 TASTER DATA REF SAMPLES'!T28)</f>
        <v/>
      </c>
      <c r="F21" s="119" t="str">
        <f>IF('2 TASTER DATA REF SAMPLES'!Y28="","",'2 TASTER DATA REF SAMPLES'!Y28)</f>
        <v/>
      </c>
      <c r="G21" s="120" t="str">
        <f>IF('2 TASTER DATA REF SAMPLES'!X28="","",'2 TASTER DATA REF SAMPLES'!X28)</f>
        <v/>
      </c>
      <c r="H21" s="121"/>
      <c r="I21" s="121"/>
      <c r="T21" s="39">
        <f>T11</f>
        <v>-3</v>
      </c>
      <c r="U21" s="122">
        <f>U11</f>
        <v>-2</v>
      </c>
      <c r="V21" s="39">
        <f>V11</f>
        <v>0</v>
      </c>
      <c r="W21" s="122">
        <f>W11</f>
        <v>2</v>
      </c>
      <c r="X21" s="122">
        <f>X11</f>
        <v>3</v>
      </c>
    </row>
    <row r="22" spans="1:29" s="28" customFormat="1" ht="15" customHeight="1" x14ac:dyDescent="0.2">
      <c r="A22" s="83">
        <f>'2 TASTER DATA REF SAMPLES'!A29</f>
        <v>12</v>
      </c>
      <c r="B22" s="84" t="str">
        <f>IF('2 TASTER DATA REF SAMPLES'!B29="","",'2 TASTER DATA REF SAMPLES'!B29)</f>
        <v/>
      </c>
      <c r="C22" s="85" t="str">
        <f>IF('2 TASTER DATA REF SAMPLES'!C29="","",'2 TASTER DATA REF SAMPLES'!C29)</f>
        <v/>
      </c>
      <c r="D22" s="83" t="str">
        <f>IF('2 TASTER DATA REF SAMPLES'!D29="","",'2 TASTER DATA REF SAMPLES'!D29)</f>
        <v/>
      </c>
      <c r="E22" s="39" t="str">
        <f>IF('2 TASTER DATA REF SAMPLES'!T29="","",'2 TASTER DATA REF SAMPLES'!T29)</f>
        <v/>
      </c>
      <c r="F22" s="119" t="str">
        <f>IF('2 TASTER DATA REF SAMPLES'!Y29="","",'2 TASTER DATA REF SAMPLES'!Y29)</f>
        <v/>
      </c>
      <c r="G22" s="120" t="str">
        <f>IF('2 TASTER DATA REF SAMPLES'!X29="","",'2 TASTER DATA REF SAMPLES'!X29)</f>
        <v/>
      </c>
      <c r="H22" s="121"/>
      <c r="I22" s="121"/>
      <c r="T22" s="39">
        <f>T11</f>
        <v>-3</v>
      </c>
      <c r="U22" s="122">
        <f>U11</f>
        <v>-2</v>
      </c>
      <c r="V22" s="39">
        <f>V11</f>
        <v>0</v>
      </c>
      <c r="W22" s="122">
        <f>W11</f>
        <v>2</v>
      </c>
      <c r="X22" s="122">
        <f>X11</f>
        <v>3</v>
      </c>
    </row>
    <row r="23" spans="1:29" s="28" customFormat="1" ht="15" customHeight="1" x14ac:dyDescent="0.2">
      <c r="A23" s="83">
        <f>'2 TASTER DATA REF SAMPLES'!A30</f>
        <v>13</v>
      </c>
      <c r="B23" s="84" t="str">
        <f>IF('2 TASTER DATA REF SAMPLES'!B30="","",'2 TASTER DATA REF SAMPLES'!B30)</f>
        <v/>
      </c>
      <c r="C23" s="85" t="str">
        <f>IF('2 TASTER DATA REF SAMPLES'!C30="","",'2 TASTER DATA REF SAMPLES'!C30)</f>
        <v/>
      </c>
      <c r="D23" s="83" t="str">
        <f>IF('2 TASTER DATA REF SAMPLES'!D30="","",'2 TASTER DATA REF SAMPLES'!D30)</f>
        <v/>
      </c>
      <c r="E23" s="39" t="str">
        <f>IF('2 TASTER DATA REF SAMPLES'!T30="","",'2 TASTER DATA REF SAMPLES'!T30)</f>
        <v/>
      </c>
      <c r="F23" s="119" t="str">
        <f>IF('2 TASTER DATA REF SAMPLES'!Y30="","",'2 TASTER DATA REF SAMPLES'!Y30)</f>
        <v/>
      </c>
      <c r="G23" s="120" t="str">
        <f>IF('2 TASTER DATA REF SAMPLES'!X30="","",'2 TASTER DATA REF SAMPLES'!X30)</f>
        <v/>
      </c>
      <c r="H23" s="121"/>
      <c r="I23" s="121"/>
      <c r="T23" s="39">
        <f>T11</f>
        <v>-3</v>
      </c>
      <c r="U23" s="122">
        <f>U11</f>
        <v>-2</v>
      </c>
      <c r="V23" s="39">
        <f>V11</f>
        <v>0</v>
      </c>
      <c r="W23" s="122">
        <f>W11</f>
        <v>2</v>
      </c>
      <c r="X23" s="122">
        <f>X11</f>
        <v>3</v>
      </c>
    </row>
    <row r="24" spans="1:29" s="28" customFormat="1" ht="15" customHeight="1" x14ac:dyDescent="0.2">
      <c r="A24" s="83">
        <f>'2 TASTER DATA REF SAMPLES'!A31</f>
        <v>14</v>
      </c>
      <c r="B24" s="84" t="str">
        <f>IF('2 TASTER DATA REF SAMPLES'!B31="","",'2 TASTER DATA REF SAMPLES'!B31)</f>
        <v/>
      </c>
      <c r="C24" s="85" t="str">
        <f>IF('2 TASTER DATA REF SAMPLES'!C31="","",'2 TASTER DATA REF SAMPLES'!C31)</f>
        <v/>
      </c>
      <c r="D24" s="83" t="str">
        <f>IF('2 TASTER DATA REF SAMPLES'!D31="","",'2 TASTER DATA REF SAMPLES'!D31)</f>
        <v/>
      </c>
      <c r="E24" s="39" t="str">
        <f>IF('2 TASTER DATA REF SAMPLES'!T31="","",'2 TASTER DATA REF SAMPLES'!T31)</f>
        <v/>
      </c>
      <c r="F24" s="119" t="str">
        <f>IF('2 TASTER DATA REF SAMPLES'!Y31="","",'2 TASTER DATA REF SAMPLES'!Y31)</f>
        <v/>
      </c>
      <c r="G24" s="120" t="str">
        <f>IF('2 TASTER DATA REF SAMPLES'!X31="","",'2 TASTER DATA REF SAMPLES'!X31)</f>
        <v/>
      </c>
      <c r="H24" s="121"/>
      <c r="I24" s="121"/>
      <c r="T24" s="39">
        <f>T11</f>
        <v>-3</v>
      </c>
      <c r="U24" s="122">
        <f>U11</f>
        <v>-2</v>
      </c>
      <c r="V24" s="39">
        <f>V11</f>
        <v>0</v>
      </c>
      <c r="W24" s="122">
        <f>W11</f>
        <v>2</v>
      </c>
      <c r="X24" s="122">
        <f>X11</f>
        <v>3</v>
      </c>
    </row>
    <row r="25" spans="1:29" s="28" customFormat="1" ht="15" customHeight="1" x14ac:dyDescent="0.2">
      <c r="A25" s="83">
        <f>'2 TASTER DATA REF SAMPLES'!A32</f>
        <v>15</v>
      </c>
      <c r="B25" s="84" t="str">
        <f>IF('2 TASTER DATA REF SAMPLES'!B32="","",'2 TASTER DATA REF SAMPLES'!B32)</f>
        <v/>
      </c>
      <c r="C25" s="85" t="str">
        <f>IF('2 TASTER DATA REF SAMPLES'!C32="","",'2 TASTER DATA REF SAMPLES'!C32)</f>
        <v/>
      </c>
      <c r="D25" s="83" t="str">
        <f>IF('2 TASTER DATA REF SAMPLES'!D32="","",'2 TASTER DATA REF SAMPLES'!D32)</f>
        <v/>
      </c>
      <c r="E25" s="39" t="str">
        <f>IF('2 TASTER DATA REF SAMPLES'!T32="","",'2 TASTER DATA REF SAMPLES'!T32)</f>
        <v/>
      </c>
      <c r="F25" s="119" t="str">
        <f>IF('2 TASTER DATA REF SAMPLES'!Y32="","",'2 TASTER DATA REF SAMPLES'!Y32)</f>
        <v/>
      </c>
      <c r="G25" s="120" t="str">
        <f>IF('2 TASTER DATA REF SAMPLES'!X32="","",'2 TASTER DATA REF SAMPLES'!X32)</f>
        <v/>
      </c>
      <c r="H25" s="121"/>
      <c r="I25" s="121"/>
      <c r="T25" s="39">
        <f>T11</f>
        <v>-3</v>
      </c>
      <c r="U25" s="122">
        <f>U11</f>
        <v>-2</v>
      </c>
      <c r="V25" s="39">
        <f>V11</f>
        <v>0</v>
      </c>
      <c r="W25" s="122">
        <f>W11</f>
        <v>2</v>
      </c>
      <c r="X25" s="122">
        <f>X11</f>
        <v>3</v>
      </c>
    </row>
    <row r="26" spans="1:29" s="28" customFormat="1" ht="15" customHeight="1" x14ac:dyDescent="0.2">
      <c r="A26" s="83">
        <f>'2 TASTER DATA REF SAMPLES'!A33</f>
        <v>16</v>
      </c>
      <c r="B26" s="84" t="str">
        <f>IF('2 TASTER DATA REF SAMPLES'!B33="","",'2 TASTER DATA REF SAMPLES'!B33)</f>
        <v/>
      </c>
      <c r="C26" s="85" t="str">
        <f>IF('2 TASTER DATA REF SAMPLES'!C33="","",'2 TASTER DATA REF SAMPLES'!C33)</f>
        <v/>
      </c>
      <c r="D26" s="83" t="str">
        <f>IF('2 TASTER DATA REF SAMPLES'!D33="","",'2 TASTER DATA REF SAMPLES'!D33)</f>
        <v/>
      </c>
      <c r="E26" s="39" t="str">
        <f>IF('2 TASTER DATA REF SAMPLES'!T33="","",'2 TASTER DATA REF SAMPLES'!T33)</f>
        <v/>
      </c>
      <c r="F26" s="119" t="str">
        <f>IF('2 TASTER DATA REF SAMPLES'!Y33="","",'2 TASTER DATA REF SAMPLES'!Y33)</f>
        <v/>
      </c>
      <c r="G26" s="120" t="str">
        <f>IF('2 TASTER DATA REF SAMPLES'!X33="","",'2 TASTER DATA REF SAMPLES'!X33)</f>
        <v/>
      </c>
      <c r="H26" s="121"/>
      <c r="I26" s="121"/>
      <c r="T26" s="39">
        <f>T11</f>
        <v>-3</v>
      </c>
      <c r="U26" s="122">
        <f>U11</f>
        <v>-2</v>
      </c>
      <c r="V26" s="39">
        <f>V11</f>
        <v>0</v>
      </c>
      <c r="W26" s="122">
        <f>W11</f>
        <v>2</v>
      </c>
      <c r="X26" s="122">
        <f>X11</f>
        <v>3</v>
      </c>
    </row>
    <row r="27" spans="1:29" s="28" customFormat="1" ht="15" customHeight="1" x14ac:dyDescent="0.2">
      <c r="A27" s="83">
        <f>'2 TASTER DATA REF SAMPLES'!A34</f>
        <v>17</v>
      </c>
      <c r="B27" s="84" t="str">
        <f>IF('2 TASTER DATA REF SAMPLES'!B34="","",'2 TASTER DATA REF SAMPLES'!B34)</f>
        <v/>
      </c>
      <c r="C27" s="85" t="str">
        <f>IF('2 TASTER DATA REF SAMPLES'!C34="","",'2 TASTER DATA REF SAMPLES'!C34)</f>
        <v/>
      </c>
      <c r="D27" s="83" t="str">
        <f>IF('2 TASTER DATA REF SAMPLES'!D34="","",'2 TASTER DATA REF SAMPLES'!D34)</f>
        <v/>
      </c>
      <c r="E27" s="39" t="str">
        <f>IF('2 TASTER DATA REF SAMPLES'!T34="","",'2 TASTER DATA REF SAMPLES'!T34)</f>
        <v/>
      </c>
      <c r="F27" s="119" t="str">
        <f>IF('2 TASTER DATA REF SAMPLES'!Y34="","",'2 TASTER DATA REF SAMPLES'!Y34)</f>
        <v/>
      </c>
      <c r="G27" s="120" t="str">
        <f>IF('2 TASTER DATA REF SAMPLES'!X34="","",'2 TASTER DATA REF SAMPLES'!X34)</f>
        <v/>
      </c>
      <c r="H27" s="121"/>
      <c r="I27" s="121"/>
      <c r="T27" s="39">
        <f>T11</f>
        <v>-3</v>
      </c>
      <c r="U27" s="122">
        <f>U11</f>
        <v>-2</v>
      </c>
      <c r="V27" s="39">
        <f>V11</f>
        <v>0</v>
      </c>
      <c r="W27" s="122">
        <f>W11</f>
        <v>2</v>
      </c>
      <c r="X27" s="122">
        <f>X11</f>
        <v>3</v>
      </c>
    </row>
    <row r="28" spans="1:29" s="28" customFormat="1" ht="15" customHeight="1" x14ac:dyDescent="0.2">
      <c r="A28" s="83">
        <f>'2 TASTER DATA REF SAMPLES'!A35</f>
        <v>18</v>
      </c>
      <c r="B28" s="84" t="str">
        <f>IF('2 TASTER DATA REF SAMPLES'!B35="","",'2 TASTER DATA REF SAMPLES'!B35)</f>
        <v/>
      </c>
      <c r="C28" s="85" t="str">
        <f>IF('2 TASTER DATA REF SAMPLES'!C35="","",'2 TASTER DATA REF SAMPLES'!C35)</f>
        <v/>
      </c>
      <c r="D28" s="83" t="str">
        <f>IF('2 TASTER DATA REF SAMPLES'!D35="","",'2 TASTER DATA REF SAMPLES'!D35)</f>
        <v/>
      </c>
      <c r="E28" s="39" t="str">
        <f>IF('2 TASTER DATA REF SAMPLES'!T35="","",'2 TASTER DATA REF SAMPLES'!T35)</f>
        <v/>
      </c>
      <c r="F28" s="119" t="str">
        <f>IF('2 TASTER DATA REF SAMPLES'!Y35="","",'2 TASTER DATA REF SAMPLES'!Y35)</f>
        <v/>
      </c>
      <c r="G28" s="120" t="str">
        <f>IF('2 TASTER DATA REF SAMPLES'!X35="","",'2 TASTER DATA REF SAMPLES'!X35)</f>
        <v/>
      </c>
      <c r="H28" s="121"/>
      <c r="I28" s="121"/>
      <c r="T28" s="39">
        <f>T11</f>
        <v>-3</v>
      </c>
      <c r="U28" s="122">
        <f>U11</f>
        <v>-2</v>
      </c>
      <c r="V28" s="39">
        <f>V11</f>
        <v>0</v>
      </c>
      <c r="W28" s="122">
        <f>W11</f>
        <v>2</v>
      </c>
      <c r="X28" s="122">
        <f>X11</f>
        <v>3</v>
      </c>
    </row>
    <row r="29" spans="1:29" s="28" customFormat="1" ht="15" customHeight="1" x14ac:dyDescent="0.2">
      <c r="A29" s="83">
        <f>'2 TASTER DATA REF SAMPLES'!A36</f>
        <v>19</v>
      </c>
      <c r="B29" s="84" t="str">
        <f>IF('2 TASTER DATA REF SAMPLES'!B36="","",'2 TASTER DATA REF SAMPLES'!B36)</f>
        <v/>
      </c>
      <c r="C29" s="85" t="str">
        <f>IF('2 TASTER DATA REF SAMPLES'!C36="","",'2 TASTER DATA REF SAMPLES'!C36)</f>
        <v/>
      </c>
      <c r="D29" s="83" t="str">
        <f>IF('2 TASTER DATA REF SAMPLES'!D36="","",'2 TASTER DATA REF SAMPLES'!D36)</f>
        <v/>
      </c>
      <c r="E29" s="39" t="str">
        <f>IF('2 TASTER DATA REF SAMPLES'!T36="","",'2 TASTER DATA REF SAMPLES'!T36)</f>
        <v/>
      </c>
      <c r="F29" s="119" t="str">
        <f>IF('2 TASTER DATA REF SAMPLES'!Y36="","",'2 TASTER DATA REF SAMPLES'!Y36)</f>
        <v/>
      </c>
      <c r="G29" s="120" t="str">
        <f>IF('2 TASTER DATA REF SAMPLES'!X36="","",'2 TASTER DATA REF SAMPLES'!X36)</f>
        <v/>
      </c>
      <c r="H29" s="121"/>
      <c r="I29" s="121"/>
      <c r="T29" s="39">
        <f>T11</f>
        <v>-3</v>
      </c>
      <c r="U29" s="122">
        <f>U11</f>
        <v>-2</v>
      </c>
      <c r="V29" s="39">
        <f>V11</f>
        <v>0</v>
      </c>
      <c r="W29" s="122">
        <f>W11</f>
        <v>2</v>
      </c>
      <c r="X29" s="122">
        <f>X11</f>
        <v>3</v>
      </c>
    </row>
    <row r="30" spans="1:29" s="28" customFormat="1" ht="15" customHeight="1" x14ac:dyDescent="0.2">
      <c r="A30" s="83">
        <f>'2 TASTER DATA REF SAMPLES'!A37</f>
        <v>20</v>
      </c>
      <c r="B30" s="84" t="str">
        <f>IF('2 TASTER DATA REF SAMPLES'!B37="","",'2 TASTER DATA REF SAMPLES'!B37)</f>
        <v/>
      </c>
      <c r="C30" s="85" t="str">
        <f>IF('2 TASTER DATA REF SAMPLES'!C37="","",'2 TASTER DATA REF SAMPLES'!C37)</f>
        <v/>
      </c>
      <c r="D30" s="83" t="str">
        <f>IF('2 TASTER DATA REF SAMPLES'!D37="","",'2 TASTER DATA REF SAMPLES'!D37)</f>
        <v/>
      </c>
      <c r="E30" s="39" t="str">
        <f>IF('2 TASTER DATA REF SAMPLES'!T37="","",'2 TASTER DATA REF SAMPLES'!T37)</f>
        <v/>
      </c>
      <c r="F30" s="119" t="str">
        <f>IF('2 TASTER DATA REF SAMPLES'!Y37="","",'2 TASTER DATA REF SAMPLES'!Y37)</f>
        <v/>
      </c>
      <c r="G30" s="120" t="str">
        <f>IF('2 TASTER DATA REF SAMPLES'!X37="","",'2 TASTER DATA REF SAMPLES'!X37)</f>
        <v/>
      </c>
      <c r="H30" s="121"/>
      <c r="I30" s="121"/>
      <c r="T30" s="39">
        <f>T11</f>
        <v>-3</v>
      </c>
      <c r="U30" s="122">
        <f>U11</f>
        <v>-2</v>
      </c>
      <c r="V30" s="39">
        <f>V11</f>
        <v>0</v>
      </c>
      <c r="W30" s="122">
        <f>W11</f>
        <v>2</v>
      </c>
      <c r="X30" s="122">
        <f>X11</f>
        <v>3</v>
      </c>
      <c r="Y30" s="133"/>
      <c r="Z30" s="133"/>
      <c r="AA30" s="133"/>
      <c r="AB30" s="133"/>
      <c r="AC30" s="133"/>
    </row>
    <row r="31" spans="1:29" s="28" customFormat="1" ht="15" customHeight="1" x14ac:dyDescent="0.2">
      <c r="A31" s="83">
        <f>'2 TASTER DATA REF SAMPLES'!A38</f>
        <v>21</v>
      </c>
      <c r="B31" s="84" t="str">
        <f>IF('2 TASTER DATA REF SAMPLES'!B38="","",'2 TASTER DATA REF SAMPLES'!B38)</f>
        <v/>
      </c>
      <c r="C31" s="85" t="str">
        <f>IF('2 TASTER DATA REF SAMPLES'!C38="","",'2 TASTER DATA REF SAMPLES'!C38)</f>
        <v/>
      </c>
      <c r="D31" s="83" t="str">
        <f>IF('2 TASTER DATA REF SAMPLES'!D38="","",'2 TASTER DATA REF SAMPLES'!D38)</f>
        <v/>
      </c>
      <c r="E31" s="39" t="str">
        <f>IF('2 TASTER DATA REF SAMPLES'!T38="","",'2 TASTER DATA REF SAMPLES'!T38)</f>
        <v/>
      </c>
      <c r="F31" s="119" t="str">
        <f>IF('2 TASTER DATA REF SAMPLES'!Y38="","",'2 TASTER DATA REF SAMPLES'!Y38)</f>
        <v/>
      </c>
      <c r="G31" s="120" t="str">
        <f>IF('2 TASTER DATA REF SAMPLES'!X38="","",'2 TASTER DATA REF SAMPLES'!X38)</f>
        <v/>
      </c>
      <c r="H31" s="121"/>
      <c r="I31" s="121"/>
      <c r="T31" s="39">
        <f>T11</f>
        <v>-3</v>
      </c>
      <c r="U31" s="122">
        <f>U11</f>
        <v>-2</v>
      </c>
      <c r="V31" s="39">
        <f>V11</f>
        <v>0</v>
      </c>
      <c r="W31" s="122">
        <f>W11</f>
        <v>2</v>
      </c>
      <c r="X31" s="122">
        <f>X11</f>
        <v>3</v>
      </c>
    </row>
    <row r="32" spans="1:29" s="28" customFormat="1" ht="15" customHeight="1" x14ac:dyDescent="0.2">
      <c r="A32" s="83">
        <f>'2 TASTER DATA REF SAMPLES'!A39</f>
        <v>22</v>
      </c>
      <c r="B32" s="84" t="str">
        <f>IF('2 TASTER DATA REF SAMPLES'!B39="","",'2 TASTER DATA REF SAMPLES'!B39)</f>
        <v/>
      </c>
      <c r="C32" s="85" t="str">
        <f>IF('2 TASTER DATA REF SAMPLES'!C39="","",'2 TASTER DATA REF SAMPLES'!C39)</f>
        <v/>
      </c>
      <c r="D32" s="83" t="str">
        <f>IF('2 TASTER DATA REF SAMPLES'!D39="","",'2 TASTER DATA REF SAMPLES'!D39)</f>
        <v/>
      </c>
      <c r="E32" s="39" t="str">
        <f>IF('2 TASTER DATA REF SAMPLES'!T39="","",'2 TASTER DATA REF SAMPLES'!T39)</f>
        <v/>
      </c>
      <c r="F32" s="119" t="str">
        <f>IF('2 TASTER DATA REF SAMPLES'!Y39="","",'2 TASTER DATA REF SAMPLES'!Y39)</f>
        <v/>
      </c>
      <c r="G32" s="120" t="str">
        <f>IF('2 TASTER DATA REF SAMPLES'!X39="","",'2 TASTER DATA REF SAMPLES'!X39)</f>
        <v/>
      </c>
      <c r="H32" s="121"/>
      <c r="I32" s="121"/>
      <c r="T32" s="39">
        <f>T11</f>
        <v>-3</v>
      </c>
      <c r="U32" s="122">
        <f>U11</f>
        <v>-2</v>
      </c>
      <c r="V32" s="39">
        <f>V11</f>
        <v>0</v>
      </c>
      <c r="W32" s="122">
        <f>W11</f>
        <v>2</v>
      </c>
      <c r="X32" s="122">
        <f>X11</f>
        <v>3</v>
      </c>
    </row>
    <row r="33" spans="1:24" s="28" customFormat="1" ht="15" customHeight="1" x14ac:dyDescent="0.2">
      <c r="A33" s="83">
        <f>'2 TASTER DATA REF SAMPLES'!A40</f>
        <v>23</v>
      </c>
      <c r="B33" s="84" t="str">
        <f>IF('2 TASTER DATA REF SAMPLES'!B40="","",'2 TASTER DATA REF SAMPLES'!B40)</f>
        <v/>
      </c>
      <c r="C33" s="85" t="str">
        <f>IF('2 TASTER DATA REF SAMPLES'!C40="","",'2 TASTER DATA REF SAMPLES'!C40)</f>
        <v/>
      </c>
      <c r="D33" s="83" t="str">
        <f>IF('2 TASTER DATA REF SAMPLES'!D40="","",'2 TASTER DATA REF SAMPLES'!D40)</f>
        <v/>
      </c>
      <c r="E33" s="39" t="str">
        <f>IF('2 TASTER DATA REF SAMPLES'!T40="","",'2 TASTER DATA REF SAMPLES'!T40)</f>
        <v/>
      </c>
      <c r="F33" s="119" t="str">
        <f>IF('2 TASTER DATA REF SAMPLES'!Y40="","",'2 TASTER DATA REF SAMPLES'!Y40)</f>
        <v/>
      </c>
      <c r="G33" s="120" t="str">
        <f>IF('2 TASTER DATA REF SAMPLES'!X40="","",'2 TASTER DATA REF SAMPLES'!X40)</f>
        <v/>
      </c>
      <c r="H33" s="121"/>
      <c r="I33" s="121"/>
      <c r="T33" s="39">
        <f>T11</f>
        <v>-3</v>
      </c>
      <c r="U33" s="122">
        <f>U11</f>
        <v>-2</v>
      </c>
      <c r="V33" s="39">
        <f>V11</f>
        <v>0</v>
      </c>
      <c r="W33" s="122">
        <f>W11</f>
        <v>2</v>
      </c>
      <c r="X33" s="122">
        <f>X11</f>
        <v>3</v>
      </c>
    </row>
    <row r="34" spans="1:24" s="28" customFormat="1" ht="15" customHeight="1" x14ac:dyDescent="0.2">
      <c r="A34" s="83">
        <f>'2 TASTER DATA REF SAMPLES'!A41</f>
        <v>24</v>
      </c>
      <c r="B34" s="84" t="str">
        <f>IF('2 TASTER DATA REF SAMPLES'!B41="","",'2 TASTER DATA REF SAMPLES'!B41)</f>
        <v/>
      </c>
      <c r="C34" s="85" t="str">
        <f>IF('2 TASTER DATA REF SAMPLES'!C41="","",'2 TASTER DATA REF SAMPLES'!C41)</f>
        <v/>
      </c>
      <c r="D34" s="83" t="str">
        <f>IF('2 TASTER DATA REF SAMPLES'!D41="","",'2 TASTER DATA REF SAMPLES'!D41)</f>
        <v/>
      </c>
      <c r="E34" s="39" t="str">
        <f>IF('2 TASTER DATA REF SAMPLES'!T41="","",'2 TASTER DATA REF SAMPLES'!T41)</f>
        <v/>
      </c>
      <c r="F34" s="119" t="str">
        <f>IF('2 TASTER DATA REF SAMPLES'!Y41="","",'2 TASTER DATA REF SAMPLES'!Y41)</f>
        <v/>
      </c>
      <c r="G34" s="120" t="str">
        <f>IF('2 TASTER DATA REF SAMPLES'!X41="","",'2 TASTER DATA REF SAMPLES'!X41)</f>
        <v/>
      </c>
      <c r="H34" s="121"/>
      <c r="I34" s="121"/>
      <c r="T34" s="39">
        <f>T11</f>
        <v>-3</v>
      </c>
      <c r="U34" s="122">
        <f>U11</f>
        <v>-2</v>
      </c>
      <c r="V34" s="39">
        <f>V11</f>
        <v>0</v>
      </c>
      <c r="W34" s="122">
        <f>W11</f>
        <v>2</v>
      </c>
      <c r="X34" s="122">
        <f>X11</f>
        <v>3</v>
      </c>
    </row>
    <row r="35" spans="1:24" s="28" customFormat="1" ht="15" customHeight="1" x14ac:dyDescent="0.2">
      <c r="A35" s="83">
        <f>'2 TASTER DATA REF SAMPLES'!A42</f>
        <v>25</v>
      </c>
      <c r="B35" s="84" t="str">
        <f>IF('2 TASTER DATA REF SAMPLES'!B42="","",'2 TASTER DATA REF SAMPLES'!B42)</f>
        <v/>
      </c>
      <c r="C35" s="85" t="str">
        <f>IF('2 TASTER DATA REF SAMPLES'!C42="","",'2 TASTER DATA REF SAMPLES'!C42)</f>
        <v/>
      </c>
      <c r="D35" s="83" t="str">
        <f>IF('2 TASTER DATA REF SAMPLES'!D42="","",'2 TASTER DATA REF SAMPLES'!D42)</f>
        <v/>
      </c>
      <c r="E35" s="39" t="str">
        <f>IF('2 TASTER DATA REF SAMPLES'!T42="","",'2 TASTER DATA REF SAMPLES'!T42)</f>
        <v/>
      </c>
      <c r="F35" s="119" t="str">
        <f>IF('2 TASTER DATA REF SAMPLES'!Y42="","",'2 TASTER DATA REF SAMPLES'!Y42)</f>
        <v/>
      </c>
      <c r="G35" s="120" t="str">
        <f>IF('2 TASTER DATA REF SAMPLES'!X42="","",'2 TASTER DATA REF SAMPLES'!X42)</f>
        <v/>
      </c>
      <c r="H35" s="121"/>
      <c r="I35" s="121"/>
      <c r="T35" s="39">
        <f>T11</f>
        <v>-3</v>
      </c>
      <c r="U35" s="122">
        <f>U11</f>
        <v>-2</v>
      </c>
      <c r="V35" s="39">
        <f>V11</f>
        <v>0</v>
      </c>
      <c r="W35" s="122">
        <f>W11</f>
        <v>2</v>
      </c>
      <c r="X35" s="122">
        <f>X11</f>
        <v>3</v>
      </c>
    </row>
    <row r="36" spans="1:24" s="28" customFormat="1" ht="15" customHeight="1" x14ac:dyDescent="0.2">
      <c r="A36" s="83">
        <f>'2 TASTER DATA REF SAMPLES'!A43</f>
        <v>26</v>
      </c>
      <c r="B36" s="84" t="str">
        <f>IF('2 TASTER DATA REF SAMPLES'!B43="","",'2 TASTER DATA REF SAMPLES'!B43)</f>
        <v/>
      </c>
      <c r="C36" s="85" t="str">
        <f>IF('2 TASTER DATA REF SAMPLES'!C43="","",'2 TASTER DATA REF SAMPLES'!C43)</f>
        <v/>
      </c>
      <c r="D36" s="83" t="str">
        <f>IF('2 TASTER DATA REF SAMPLES'!D43="","",'2 TASTER DATA REF SAMPLES'!D43)</f>
        <v/>
      </c>
      <c r="E36" s="39" t="str">
        <f>IF('2 TASTER DATA REF SAMPLES'!T43="","",'2 TASTER DATA REF SAMPLES'!T43)</f>
        <v/>
      </c>
      <c r="F36" s="119" t="str">
        <f>IF('2 TASTER DATA REF SAMPLES'!Y43="","",'2 TASTER DATA REF SAMPLES'!Y43)</f>
        <v/>
      </c>
      <c r="G36" s="120" t="str">
        <f>IF('2 TASTER DATA REF SAMPLES'!X43="","",'2 TASTER DATA REF SAMPLES'!X43)</f>
        <v/>
      </c>
      <c r="H36" s="121"/>
      <c r="I36" s="121"/>
      <c r="T36" s="39">
        <f>T11</f>
        <v>-3</v>
      </c>
      <c r="U36" s="122">
        <f>U11</f>
        <v>-2</v>
      </c>
      <c r="V36" s="39">
        <f>V11</f>
        <v>0</v>
      </c>
      <c r="W36" s="122">
        <f>W11</f>
        <v>2</v>
      </c>
      <c r="X36" s="122">
        <f>X11</f>
        <v>3</v>
      </c>
    </row>
    <row r="37" spans="1:24" s="28" customFormat="1" ht="15" customHeight="1" x14ac:dyDescent="0.2">
      <c r="A37" s="83">
        <f>'2 TASTER DATA REF SAMPLES'!A44</f>
        <v>27</v>
      </c>
      <c r="B37" s="84" t="str">
        <f>IF('2 TASTER DATA REF SAMPLES'!B44="","",'2 TASTER DATA REF SAMPLES'!B44)</f>
        <v/>
      </c>
      <c r="C37" s="85" t="str">
        <f>IF('2 TASTER DATA REF SAMPLES'!C44="","",'2 TASTER DATA REF SAMPLES'!C44)</f>
        <v/>
      </c>
      <c r="D37" s="83" t="str">
        <f>IF('2 TASTER DATA REF SAMPLES'!D44="","",'2 TASTER DATA REF SAMPLES'!D44)</f>
        <v/>
      </c>
      <c r="E37" s="39" t="str">
        <f>IF('2 TASTER DATA REF SAMPLES'!T44="","",'2 TASTER DATA REF SAMPLES'!T44)</f>
        <v/>
      </c>
      <c r="F37" s="119" t="str">
        <f>IF('2 TASTER DATA REF SAMPLES'!Y44="","",'2 TASTER DATA REF SAMPLES'!Y44)</f>
        <v/>
      </c>
      <c r="G37" s="120" t="str">
        <f>IF('2 TASTER DATA REF SAMPLES'!X44="","",'2 TASTER DATA REF SAMPLES'!X44)</f>
        <v/>
      </c>
      <c r="H37" s="121"/>
      <c r="I37" s="121"/>
      <c r="T37" s="39">
        <f>T11</f>
        <v>-3</v>
      </c>
      <c r="U37" s="122">
        <f>U11</f>
        <v>-2</v>
      </c>
      <c r="V37" s="39">
        <f>V11</f>
        <v>0</v>
      </c>
      <c r="W37" s="122">
        <f>W11</f>
        <v>2</v>
      </c>
      <c r="X37" s="122">
        <f>X11</f>
        <v>3</v>
      </c>
    </row>
    <row r="38" spans="1:24" s="28" customFormat="1" ht="15" customHeight="1" x14ac:dyDescent="0.2">
      <c r="A38" s="83">
        <f>'2 TASTER DATA REF SAMPLES'!A45</f>
        <v>28</v>
      </c>
      <c r="B38" s="84" t="str">
        <f>IF('2 TASTER DATA REF SAMPLES'!B45="","",'2 TASTER DATA REF SAMPLES'!B45)</f>
        <v/>
      </c>
      <c r="C38" s="85" t="str">
        <f>IF('2 TASTER DATA REF SAMPLES'!C45="","",'2 TASTER DATA REF SAMPLES'!C45)</f>
        <v/>
      </c>
      <c r="D38" s="83" t="str">
        <f>IF('2 TASTER DATA REF SAMPLES'!D45="","",'2 TASTER DATA REF SAMPLES'!D45)</f>
        <v/>
      </c>
      <c r="E38" s="39" t="str">
        <f>IF('2 TASTER DATA REF SAMPLES'!T45="","",'2 TASTER DATA REF SAMPLES'!T45)</f>
        <v/>
      </c>
      <c r="F38" s="119" t="str">
        <f>IF('2 TASTER DATA REF SAMPLES'!Y45="","",'2 TASTER DATA REF SAMPLES'!Y45)</f>
        <v/>
      </c>
      <c r="G38" s="120" t="str">
        <f>IF('2 TASTER DATA REF SAMPLES'!X45="","",'2 TASTER DATA REF SAMPLES'!X45)</f>
        <v/>
      </c>
      <c r="H38" s="121"/>
      <c r="I38" s="121"/>
      <c r="T38" s="39">
        <f>T11</f>
        <v>-3</v>
      </c>
      <c r="U38" s="122">
        <f>U11</f>
        <v>-2</v>
      </c>
      <c r="V38" s="39">
        <f>V11</f>
        <v>0</v>
      </c>
      <c r="W38" s="122">
        <f>W11</f>
        <v>2</v>
      </c>
      <c r="X38" s="122">
        <f>X11</f>
        <v>3</v>
      </c>
    </row>
    <row r="39" spans="1:24" s="28" customFormat="1" ht="15" customHeight="1" x14ac:dyDescent="0.2">
      <c r="A39" s="83">
        <f>'2 TASTER DATA REF SAMPLES'!A46</f>
        <v>29</v>
      </c>
      <c r="B39" s="84" t="str">
        <f>IF('2 TASTER DATA REF SAMPLES'!B46="","",'2 TASTER DATA REF SAMPLES'!B46)</f>
        <v/>
      </c>
      <c r="C39" s="85" t="str">
        <f>IF('2 TASTER DATA REF SAMPLES'!C46="","",'2 TASTER DATA REF SAMPLES'!C46)</f>
        <v/>
      </c>
      <c r="D39" s="83" t="str">
        <f>IF('2 TASTER DATA REF SAMPLES'!D46="","",'2 TASTER DATA REF SAMPLES'!D46)</f>
        <v/>
      </c>
      <c r="E39" s="39" t="str">
        <f>IF('2 TASTER DATA REF SAMPLES'!T46="","",'2 TASTER DATA REF SAMPLES'!T46)</f>
        <v/>
      </c>
      <c r="F39" s="119" t="str">
        <f>IF('2 TASTER DATA REF SAMPLES'!Y46="","",'2 TASTER DATA REF SAMPLES'!Y46)</f>
        <v/>
      </c>
      <c r="G39" s="120" t="str">
        <f>IF('2 TASTER DATA REF SAMPLES'!X46="","",'2 TASTER DATA REF SAMPLES'!X46)</f>
        <v/>
      </c>
      <c r="H39" s="121"/>
      <c r="I39" s="121"/>
      <c r="T39" s="39">
        <f>T11</f>
        <v>-3</v>
      </c>
      <c r="U39" s="122">
        <f>U11</f>
        <v>-2</v>
      </c>
      <c r="V39" s="39">
        <f>V11</f>
        <v>0</v>
      </c>
      <c r="W39" s="122">
        <f>W11</f>
        <v>2</v>
      </c>
      <c r="X39" s="122">
        <f>X11</f>
        <v>3</v>
      </c>
    </row>
    <row r="40" spans="1:24" s="28" customFormat="1" ht="15" customHeight="1" x14ac:dyDescent="0.2">
      <c r="A40" s="83">
        <f>'2 TASTER DATA REF SAMPLES'!A47</f>
        <v>30</v>
      </c>
      <c r="B40" s="84" t="str">
        <f>IF('2 TASTER DATA REF SAMPLES'!B47="","",'2 TASTER DATA REF SAMPLES'!B47)</f>
        <v/>
      </c>
      <c r="C40" s="85" t="str">
        <f>IF('2 TASTER DATA REF SAMPLES'!C47="","",'2 TASTER DATA REF SAMPLES'!C47)</f>
        <v/>
      </c>
      <c r="D40" s="83" t="str">
        <f>IF('2 TASTER DATA REF SAMPLES'!D47="","",'2 TASTER DATA REF SAMPLES'!D47)</f>
        <v/>
      </c>
      <c r="E40" s="39" t="str">
        <f>IF('2 TASTER DATA REF SAMPLES'!T47="","",'2 TASTER DATA REF SAMPLES'!T47)</f>
        <v/>
      </c>
      <c r="F40" s="119" t="str">
        <f>IF('2 TASTER DATA REF SAMPLES'!Y47="","",'2 TASTER DATA REF SAMPLES'!Y47)</f>
        <v/>
      </c>
      <c r="G40" s="120" t="str">
        <f>IF('2 TASTER DATA REF SAMPLES'!X47="","",'2 TASTER DATA REF SAMPLES'!X47)</f>
        <v/>
      </c>
      <c r="H40" s="121"/>
      <c r="I40" s="121"/>
      <c r="T40" s="39">
        <f>T11</f>
        <v>-3</v>
      </c>
      <c r="U40" s="122">
        <f>U11</f>
        <v>-2</v>
      </c>
      <c r="V40" s="39">
        <f>V11</f>
        <v>0</v>
      </c>
      <c r="W40" s="122">
        <f>W11</f>
        <v>2</v>
      </c>
      <c r="X40" s="122">
        <f>X11</f>
        <v>3</v>
      </c>
    </row>
    <row r="41" spans="1:24" s="28" customFormat="1" ht="15" customHeight="1" x14ac:dyDescent="0.2">
      <c r="A41" s="83">
        <f>'2 TASTER DATA REF SAMPLES'!A48</f>
        <v>31</v>
      </c>
      <c r="B41" s="84" t="str">
        <f>IF('2 TASTER DATA REF SAMPLES'!B48="","",'2 TASTER DATA REF SAMPLES'!B48)</f>
        <v/>
      </c>
      <c r="C41" s="85" t="str">
        <f>IF('2 TASTER DATA REF SAMPLES'!C48="","",'2 TASTER DATA REF SAMPLES'!C48)</f>
        <v/>
      </c>
      <c r="D41" s="83" t="str">
        <f>IF('2 TASTER DATA REF SAMPLES'!D48="","",'2 TASTER DATA REF SAMPLES'!D48)</f>
        <v/>
      </c>
      <c r="E41" s="39" t="str">
        <f>IF('2 TASTER DATA REF SAMPLES'!T48="","",'2 TASTER DATA REF SAMPLES'!T48)</f>
        <v/>
      </c>
      <c r="F41" s="119" t="str">
        <f>IF('2 TASTER DATA REF SAMPLES'!Y48="","",'2 TASTER DATA REF SAMPLES'!Y48)</f>
        <v/>
      </c>
      <c r="G41" s="120" t="str">
        <f>IF('2 TASTER DATA REF SAMPLES'!X48="","",'2 TASTER DATA REF SAMPLES'!X48)</f>
        <v/>
      </c>
      <c r="H41" s="121"/>
      <c r="I41" s="121"/>
      <c r="T41" s="39">
        <f>T11</f>
        <v>-3</v>
      </c>
      <c r="U41" s="122">
        <f>U11</f>
        <v>-2</v>
      </c>
      <c r="V41" s="39">
        <f>V11</f>
        <v>0</v>
      </c>
      <c r="W41" s="122">
        <f>W11</f>
        <v>2</v>
      </c>
      <c r="X41" s="122">
        <f>X11</f>
        <v>3</v>
      </c>
    </row>
    <row r="42" spans="1:24" s="28" customFormat="1" ht="15" customHeight="1" x14ac:dyDescent="0.2">
      <c r="A42" s="83">
        <f>'2 TASTER DATA REF SAMPLES'!A49</f>
        <v>32</v>
      </c>
      <c r="B42" s="84" t="str">
        <f>IF('2 TASTER DATA REF SAMPLES'!B49="","",'2 TASTER DATA REF SAMPLES'!B49)</f>
        <v/>
      </c>
      <c r="C42" s="85" t="str">
        <f>IF('2 TASTER DATA REF SAMPLES'!C49="","",'2 TASTER DATA REF SAMPLES'!C49)</f>
        <v/>
      </c>
      <c r="D42" s="83" t="str">
        <f>IF('2 TASTER DATA REF SAMPLES'!D49="","",'2 TASTER DATA REF SAMPLES'!D49)</f>
        <v/>
      </c>
      <c r="E42" s="39" t="str">
        <f>IF('2 TASTER DATA REF SAMPLES'!T49="","",'2 TASTER DATA REF SAMPLES'!T49)</f>
        <v/>
      </c>
      <c r="F42" s="119" t="str">
        <f>IF('2 TASTER DATA REF SAMPLES'!Y49="","",'2 TASTER DATA REF SAMPLES'!Y49)</f>
        <v/>
      </c>
      <c r="G42" s="120" t="str">
        <f>IF('2 TASTER DATA REF SAMPLES'!X49="","",'2 TASTER DATA REF SAMPLES'!X49)</f>
        <v/>
      </c>
      <c r="H42" s="121"/>
      <c r="I42" s="121"/>
      <c r="T42" s="39">
        <f>T11</f>
        <v>-3</v>
      </c>
      <c r="U42" s="122">
        <f>U11</f>
        <v>-2</v>
      </c>
      <c r="V42" s="39">
        <f>V11</f>
        <v>0</v>
      </c>
      <c r="W42" s="122">
        <f>W11</f>
        <v>2</v>
      </c>
      <c r="X42" s="122">
        <f>X11</f>
        <v>3</v>
      </c>
    </row>
    <row r="43" spans="1:24" s="28" customFormat="1" ht="15" customHeight="1" x14ac:dyDescent="0.2">
      <c r="A43" s="83">
        <f>'2 TASTER DATA REF SAMPLES'!A50</f>
        <v>33</v>
      </c>
      <c r="B43" s="84" t="str">
        <f>IF('2 TASTER DATA REF SAMPLES'!B50="","",'2 TASTER DATA REF SAMPLES'!B50)</f>
        <v/>
      </c>
      <c r="C43" s="85" t="str">
        <f>IF('2 TASTER DATA REF SAMPLES'!C50="","",'2 TASTER DATA REF SAMPLES'!C50)</f>
        <v/>
      </c>
      <c r="D43" s="83" t="str">
        <f>IF('2 TASTER DATA REF SAMPLES'!D50="","",'2 TASTER DATA REF SAMPLES'!D50)</f>
        <v/>
      </c>
      <c r="E43" s="39" t="str">
        <f>IF('2 TASTER DATA REF SAMPLES'!T50="","",'2 TASTER DATA REF SAMPLES'!T50)</f>
        <v/>
      </c>
      <c r="F43" s="119" t="str">
        <f>IF('2 TASTER DATA REF SAMPLES'!Y50="","",'2 TASTER DATA REF SAMPLES'!Y50)</f>
        <v/>
      </c>
      <c r="G43" s="120" t="str">
        <f>IF('2 TASTER DATA REF SAMPLES'!X50="","",'2 TASTER DATA REF SAMPLES'!X50)</f>
        <v/>
      </c>
      <c r="H43" s="121"/>
      <c r="I43" s="121"/>
      <c r="T43" s="39">
        <f>T11</f>
        <v>-3</v>
      </c>
      <c r="U43" s="122">
        <f>U11</f>
        <v>-2</v>
      </c>
      <c r="V43" s="39">
        <f>V11</f>
        <v>0</v>
      </c>
      <c r="W43" s="122">
        <f>W11</f>
        <v>2</v>
      </c>
      <c r="X43" s="122">
        <f>X11</f>
        <v>3</v>
      </c>
    </row>
    <row r="44" spans="1:24" s="28" customFormat="1" ht="15" customHeight="1" x14ac:dyDescent="0.2">
      <c r="A44" s="83">
        <f>'2 TASTER DATA REF SAMPLES'!A51</f>
        <v>34</v>
      </c>
      <c r="B44" s="84" t="str">
        <f>IF('2 TASTER DATA REF SAMPLES'!B51="","",'2 TASTER DATA REF SAMPLES'!B51)</f>
        <v/>
      </c>
      <c r="C44" s="85" t="str">
        <f>IF('2 TASTER DATA REF SAMPLES'!C51="","",'2 TASTER DATA REF SAMPLES'!C51)</f>
        <v/>
      </c>
      <c r="D44" s="83" t="str">
        <f>IF('2 TASTER DATA REF SAMPLES'!D51="","",'2 TASTER DATA REF SAMPLES'!D51)</f>
        <v/>
      </c>
      <c r="E44" s="39" t="str">
        <f>IF('2 TASTER DATA REF SAMPLES'!T51="","",'2 TASTER DATA REF SAMPLES'!T51)</f>
        <v/>
      </c>
      <c r="F44" s="119" t="str">
        <f>IF('2 TASTER DATA REF SAMPLES'!Y51="","",'2 TASTER DATA REF SAMPLES'!Y51)</f>
        <v/>
      </c>
      <c r="G44" s="120" t="str">
        <f>IF('2 TASTER DATA REF SAMPLES'!X51="","",'2 TASTER DATA REF SAMPLES'!X51)</f>
        <v/>
      </c>
      <c r="H44" s="121"/>
      <c r="I44" s="121"/>
      <c r="T44" s="39">
        <f>T11</f>
        <v>-3</v>
      </c>
      <c r="U44" s="122">
        <f>U11</f>
        <v>-2</v>
      </c>
      <c r="V44" s="39">
        <f>V11</f>
        <v>0</v>
      </c>
      <c r="W44" s="122">
        <f>W11</f>
        <v>2</v>
      </c>
      <c r="X44" s="122">
        <f>X11</f>
        <v>3</v>
      </c>
    </row>
    <row r="45" spans="1:24" s="28" customFormat="1" ht="15" customHeight="1" x14ac:dyDescent="0.2">
      <c r="A45" s="83">
        <f>'2 TASTER DATA REF SAMPLES'!A52</f>
        <v>35</v>
      </c>
      <c r="B45" s="84" t="str">
        <f>IF('2 TASTER DATA REF SAMPLES'!B52="","",'2 TASTER DATA REF SAMPLES'!B52)</f>
        <v/>
      </c>
      <c r="C45" s="85" t="str">
        <f>IF('2 TASTER DATA REF SAMPLES'!C52="","",'2 TASTER DATA REF SAMPLES'!C52)</f>
        <v/>
      </c>
      <c r="D45" s="83" t="str">
        <f>IF('2 TASTER DATA REF SAMPLES'!D52="","",'2 TASTER DATA REF SAMPLES'!D52)</f>
        <v/>
      </c>
      <c r="E45" s="39" t="str">
        <f>IF('2 TASTER DATA REF SAMPLES'!T52="","",'2 TASTER DATA REF SAMPLES'!T52)</f>
        <v/>
      </c>
      <c r="F45" s="119" t="str">
        <f>IF('2 TASTER DATA REF SAMPLES'!Y52="","",'2 TASTER DATA REF SAMPLES'!Y52)</f>
        <v/>
      </c>
      <c r="G45" s="120" t="str">
        <f>IF('2 TASTER DATA REF SAMPLES'!X52="","",'2 TASTER DATA REF SAMPLES'!X52)</f>
        <v/>
      </c>
      <c r="H45" s="121"/>
      <c r="I45" s="121"/>
      <c r="T45" s="39">
        <f>T11</f>
        <v>-3</v>
      </c>
      <c r="U45" s="122">
        <f>U11</f>
        <v>-2</v>
      </c>
      <c r="V45" s="39">
        <f>V11</f>
        <v>0</v>
      </c>
      <c r="W45" s="122">
        <f>W11</f>
        <v>2</v>
      </c>
      <c r="X45" s="122">
        <f>X11</f>
        <v>3</v>
      </c>
    </row>
    <row r="46" spans="1:24" s="28" customFormat="1" ht="15" customHeight="1" x14ac:dyDescent="0.2">
      <c r="A46" s="83">
        <f>'2 TASTER DATA REF SAMPLES'!A53</f>
        <v>36</v>
      </c>
      <c r="B46" s="84" t="str">
        <f>IF('2 TASTER DATA REF SAMPLES'!B53="","",'2 TASTER DATA REF SAMPLES'!B53)</f>
        <v/>
      </c>
      <c r="C46" s="85" t="str">
        <f>IF('2 TASTER DATA REF SAMPLES'!C53="","",'2 TASTER DATA REF SAMPLES'!C53)</f>
        <v/>
      </c>
      <c r="D46" s="83" t="str">
        <f>IF('2 TASTER DATA REF SAMPLES'!D53="","",'2 TASTER DATA REF SAMPLES'!D53)</f>
        <v/>
      </c>
      <c r="E46" s="39" t="str">
        <f>IF('2 TASTER DATA REF SAMPLES'!T53="","",'2 TASTER DATA REF SAMPLES'!T53)</f>
        <v/>
      </c>
      <c r="F46" s="119" t="str">
        <f>IF('2 TASTER DATA REF SAMPLES'!Y53="","",'2 TASTER DATA REF SAMPLES'!Y53)</f>
        <v/>
      </c>
      <c r="G46" s="120" t="str">
        <f>IF('2 TASTER DATA REF SAMPLES'!X53="","",'2 TASTER DATA REF SAMPLES'!X53)</f>
        <v/>
      </c>
      <c r="H46" s="121"/>
      <c r="I46" s="121"/>
      <c r="T46" s="39">
        <f>T11</f>
        <v>-3</v>
      </c>
      <c r="U46" s="122">
        <f>U11</f>
        <v>-2</v>
      </c>
      <c r="V46" s="39">
        <f>V11</f>
        <v>0</v>
      </c>
      <c r="W46" s="122">
        <f>W11</f>
        <v>2</v>
      </c>
      <c r="X46" s="122">
        <f>X11</f>
        <v>3</v>
      </c>
    </row>
    <row r="47" spans="1:24" x14ac:dyDescent="0.2">
      <c r="A47" s="83">
        <f>'2 TASTER DATA REF SAMPLES'!A54</f>
        <v>37</v>
      </c>
      <c r="B47" s="84" t="str">
        <f>IF('2 TASTER DATA REF SAMPLES'!B54="","",'2 TASTER DATA REF SAMPLES'!B54)</f>
        <v/>
      </c>
      <c r="C47" s="85" t="str">
        <f>IF('2 TASTER DATA REF SAMPLES'!C54="","",'2 TASTER DATA REF SAMPLES'!C54)</f>
        <v/>
      </c>
      <c r="D47" s="83" t="str">
        <f>IF('2 TASTER DATA REF SAMPLES'!D54="","",'2 TASTER DATA REF SAMPLES'!D54)</f>
        <v/>
      </c>
      <c r="E47" s="39" t="str">
        <f>IF('2 TASTER DATA REF SAMPLES'!T54="","",'2 TASTER DATA REF SAMPLES'!T54)</f>
        <v/>
      </c>
      <c r="F47" s="119" t="str">
        <f>IF('2 TASTER DATA REF SAMPLES'!Y54="","",'2 TASTER DATA REF SAMPLES'!Y54)</f>
        <v/>
      </c>
      <c r="G47" s="120" t="str">
        <f>IF('2 TASTER DATA REF SAMPLES'!X54="","",'2 TASTER DATA REF SAMPLES'!X54)</f>
        <v/>
      </c>
      <c r="H47" s="121"/>
      <c r="I47" s="121"/>
      <c r="K47" s="24"/>
      <c r="T47" s="39">
        <f>T11</f>
        <v>-3</v>
      </c>
      <c r="U47" s="122">
        <f>U11</f>
        <v>-2</v>
      </c>
      <c r="V47" s="39">
        <f>V11</f>
        <v>0</v>
      </c>
      <c r="W47" s="122">
        <f>W11</f>
        <v>2</v>
      </c>
      <c r="X47" s="122">
        <f>X11</f>
        <v>3</v>
      </c>
    </row>
    <row r="48" spans="1:24" x14ac:dyDescent="0.2">
      <c r="A48" s="83">
        <f>'2 TASTER DATA REF SAMPLES'!A55</f>
        <v>38</v>
      </c>
      <c r="B48" s="84" t="str">
        <f>IF('2 TASTER DATA REF SAMPLES'!B55="","",'2 TASTER DATA REF SAMPLES'!B55)</f>
        <v/>
      </c>
      <c r="C48" s="85" t="str">
        <f>IF('2 TASTER DATA REF SAMPLES'!C55="","",'2 TASTER DATA REF SAMPLES'!C55)</f>
        <v/>
      </c>
      <c r="D48" s="83" t="str">
        <f>IF('2 TASTER DATA REF SAMPLES'!D55="","",'2 TASTER DATA REF SAMPLES'!D55)</f>
        <v/>
      </c>
      <c r="E48" s="39" t="str">
        <f>IF('2 TASTER DATA REF SAMPLES'!T55="","",'2 TASTER DATA REF SAMPLES'!T55)</f>
        <v/>
      </c>
      <c r="F48" s="119" t="str">
        <f>IF('2 TASTER DATA REF SAMPLES'!Y55="","",'2 TASTER DATA REF SAMPLES'!Y55)</f>
        <v/>
      </c>
      <c r="G48" s="120" t="str">
        <f>IF('2 TASTER DATA REF SAMPLES'!X55="","",'2 TASTER DATA REF SAMPLES'!X55)</f>
        <v/>
      </c>
      <c r="H48" s="121"/>
      <c r="I48" s="121"/>
      <c r="K48" s="24"/>
      <c r="T48" s="39">
        <f>T11</f>
        <v>-3</v>
      </c>
      <c r="U48" s="122">
        <f>U11</f>
        <v>-2</v>
      </c>
      <c r="V48" s="39">
        <f>V11</f>
        <v>0</v>
      </c>
      <c r="W48" s="122">
        <f>W11</f>
        <v>2</v>
      </c>
      <c r="X48" s="122">
        <f>X11</f>
        <v>3</v>
      </c>
    </row>
    <row r="49" spans="1:24" x14ac:dyDescent="0.2">
      <c r="A49" s="83">
        <f>'2 TASTER DATA REF SAMPLES'!A56</f>
        <v>39</v>
      </c>
      <c r="B49" s="84" t="str">
        <f>IF('2 TASTER DATA REF SAMPLES'!B56="","",'2 TASTER DATA REF SAMPLES'!B56)</f>
        <v/>
      </c>
      <c r="C49" s="85" t="str">
        <f>IF('2 TASTER DATA REF SAMPLES'!C56="","",'2 TASTER DATA REF SAMPLES'!C56)</f>
        <v/>
      </c>
      <c r="D49" s="83" t="str">
        <f>IF('2 TASTER DATA REF SAMPLES'!D56="","",'2 TASTER DATA REF SAMPLES'!D56)</f>
        <v/>
      </c>
      <c r="E49" s="39" t="str">
        <f>IF('2 TASTER DATA REF SAMPLES'!T56="","",'2 TASTER DATA REF SAMPLES'!T56)</f>
        <v/>
      </c>
      <c r="F49" s="119" t="str">
        <f>IF('2 TASTER DATA REF SAMPLES'!Y56="","",'2 TASTER DATA REF SAMPLES'!Y56)</f>
        <v/>
      </c>
      <c r="G49" s="120" t="str">
        <f>IF('2 TASTER DATA REF SAMPLES'!X56="","",'2 TASTER DATA REF SAMPLES'!X56)</f>
        <v/>
      </c>
      <c r="H49" s="121"/>
      <c r="I49" s="121"/>
      <c r="K49" s="24"/>
      <c r="T49" s="39">
        <f>T11</f>
        <v>-3</v>
      </c>
      <c r="U49" s="122">
        <f>U11</f>
        <v>-2</v>
      </c>
      <c r="V49" s="39">
        <f>V11</f>
        <v>0</v>
      </c>
      <c r="W49" s="122">
        <f>W11</f>
        <v>2</v>
      </c>
      <c r="X49" s="122">
        <f>X11</f>
        <v>3</v>
      </c>
    </row>
    <row r="50" spans="1:24" x14ac:dyDescent="0.2">
      <c r="A50" s="83">
        <f>'2 TASTER DATA REF SAMPLES'!A57</f>
        <v>40</v>
      </c>
      <c r="B50" s="84" t="str">
        <f>IF('2 TASTER DATA REF SAMPLES'!B57="","",'2 TASTER DATA REF SAMPLES'!B57)</f>
        <v/>
      </c>
      <c r="C50" s="85" t="str">
        <f>IF('2 TASTER DATA REF SAMPLES'!C57="","",'2 TASTER DATA REF SAMPLES'!C57)</f>
        <v/>
      </c>
      <c r="D50" s="83" t="str">
        <f>IF('2 TASTER DATA REF SAMPLES'!D57="","",'2 TASTER DATA REF SAMPLES'!D57)</f>
        <v/>
      </c>
      <c r="E50" s="39" t="str">
        <f>IF('2 TASTER DATA REF SAMPLES'!T57="","",'2 TASTER DATA REF SAMPLES'!T57)</f>
        <v/>
      </c>
      <c r="F50" s="119" t="str">
        <f>IF('2 TASTER DATA REF SAMPLES'!Y57="","",'2 TASTER DATA REF SAMPLES'!Y57)</f>
        <v/>
      </c>
      <c r="G50" s="120" t="str">
        <f>IF('2 TASTER DATA REF SAMPLES'!X57="","",'2 TASTER DATA REF SAMPLES'!X57)</f>
        <v/>
      </c>
      <c r="H50" s="121"/>
      <c r="I50" s="121"/>
      <c r="K50" s="24"/>
      <c r="T50" s="39">
        <f t="shared" ref="T50:X52" si="0">T12</f>
        <v>-3</v>
      </c>
      <c r="U50" s="122">
        <f t="shared" si="0"/>
        <v>-2</v>
      </c>
      <c r="V50" s="39">
        <f t="shared" si="0"/>
        <v>0</v>
      </c>
      <c r="W50" s="122">
        <f t="shared" si="0"/>
        <v>2</v>
      </c>
      <c r="X50" s="122">
        <f t="shared" si="0"/>
        <v>3</v>
      </c>
    </row>
    <row r="51" spans="1:24" x14ac:dyDescent="0.2">
      <c r="A51" s="83">
        <f>'2 TASTER DATA REF SAMPLES'!A58</f>
        <v>41</v>
      </c>
      <c r="B51" s="84" t="str">
        <f>IF('2 TASTER DATA REF SAMPLES'!B58="","",'2 TASTER DATA REF SAMPLES'!B58)</f>
        <v/>
      </c>
      <c r="C51" s="85" t="str">
        <f>IF('2 TASTER DATA REF SAMPLES'!C58="","",'2 TASTER DATA REF SAMPLES'!C58)</f>
        <v/>
      </c>
      <c r="D51" s="83" t="str">
        <f>IF('2 TASTER DATA REF SAMPLES'!D58="","",'2 TASTER DATA REF SAMPLES'!D58)</f>
        <v/>
      </c>
      <c r="E51" s="39" t="str">
        <f>IF('2 TASTER DATA REF SAMPLES'!T58="","",'2 TASTER DATA REF SAMPLES'!T58)</f>
        <v/>
      </c>
      <c r="F51" s="119" t="str">
        <f>IF('2 TASTER DATA REF SAMPLES'!Y58="","",'2 TASTER DATA REF SAMPLES'!Y58)</f>
        <v/>
      </c>
      <c r="G51" s="120" t="str">
        <f>IF('2 TASTER DATA REF SAMPLES'!X58="","",'2 TASTER DATA REF SAMPLES'!X58)</f>
        <v/>
      </c>
      <c r="H51" s="121"/>
      <c r="I51" s="121"/>
      <c r="K51" s="24"/>
      <c r="T51" s="39">
        <f t="shared" si="0"/>
        <v>-3</v>
      </c>
      <c r="U51" s="122">
        <f t="shared" si="0"/>
        <v>-2</v>
      </c>
      <c r="V51" s="39">
        <f t="shared" si="0"/>
        <v>0</v>
      </c>
      <c r="W51" s="122">
        <f t="shared" si="0"/>
        <v>2</v>
      </c>
      <c r="X51" s="122">
        <f t="shared" si="0"/>
        <v>3</v>
      </c>
    </row>
    <row r="52" spans="1:24" x14ac:dyDescent="0.2">
      <c r="A52" s="83">
        <f>'2 TASTER DATA REF SAMPLES'!A59</f>
        <v>42</v>
      </c>
      <c r="B52" s="84" t="str">
        <f>IF('2 TASTER DATA REF SAMPLES'!B59="","",'2 TASTER DATA REF SAMPLES'!B59)</f>
        <v/>
      </c>
      <c r="C52" s="85" t="str">
        <f>IF('2 TASTER DATA REF SAMPLES'!C59="","",'2 TASTER DATA REF SAMPLES'!C59)</f>
        <v/>
      </c>
      <c r="D52" s="83" t="str">
        <f>IF('2 TASTER DATA REF SAMPLES'!D59="","",'2 TASTER DATA REF SAMPLES'!D59)</f>
        <v/>
      </c>
      <c r="E52" s="39" t="str">
        <f>IF('2 TASTER DATA REF SAMPLES'!T59="","",'2 TASTER DATA REF SAMPLES'!T59)</f>
        <v/>
      </c>
      <c r="F52" s="119" t="str">
        <f>IF('2 TASTER DATA REF SAMPLES'!Y59="","",'2 TASTER DATA REF SAMPLES'!Y59)</f>
        <v/>
      </c>
      <c r="G52" s="120" t="str">
        <f>IF('2 TASTER DATA REF SAMPLES'!X59="","",'2 TASTER DATA REF SAMPLES'!X59)</f>
        <v/>
      </c>
      <c r="H52" s="121"/>
      <c r="I52" s="121"/>
      <c r="K52" s="24"/>
      <c r="T52" s="39">
        <f t="shared" si="0"/>
        <v>-3</v>
      </c>
      <c r="U52" s="122">
        <f t="shared" si="0"/>
        <v>-2</v>
      </c>
      <c r="V52" s="39">
        <f t="shared" si="0"/>
        <v>0</v>
      </c>
      <c r="W52" s="122">
        <f t="shared" si="0"/>
        <v>2</v>
      </c>
      <c r="X52" s="122">
        <f t="shared" si="0"/>
        <v>3</v>
      </c>
    </row>
    <row r="53" spans="1:24" x14ac:dyDescent="0.2">
      <c r="H53" s="24"/>
      <c r="I53" s="134"/>
    </row>
  </sheetData>
  <sheetProtection algorithmName="SHA-512" hashValue="VmbW/HuDYl/X2oRgc/+W4I5hxiMwWJyRPWXE4hrq7K2j1ZCaK8A6NhfvA0UXwUvFlYxqrQ/Qu+zUboqTQE7UpQ==" saltValue="xDsLKsxgdNIwDtqT7vd56A==" spinCount="100000" sheet="1" objects="1" scenarios="1"/>
  <mergeCells count="10">
    <mergeCell ref="K8:M8"/>
    <mergeCell ref="N8:R8"/>
    <mergeCell ref="J6:K6"/>
    <mergeCell ref="L6:P6"/>
    <mergeCell ref="A5:B5"/>
    <mergeCell ref="J5:K5"/>
    <mergeCell ref="C5:G5"/>
    <mergeCell ref="A6:B6"/>
    <mergeCell ref="C6:G6"/>
    <mergeCell ref="L5:P5"/>
  </mergeCells>
  <pageMargins left="0.7" right="0.7" top="0.75" bottom="0.75" header="0.3" footer="0.3"/>
  <pageSetup scale="70" orientation="portrait" r:id="rId1"/>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AF555-11AD-4C22-8FB4-92009FB979FC}">
  <dimension ref="A1:H39"/>
  <sheetViews>
    <sheetView showGridLines="0" topLeftCell="A20" zoomScaleNormal="100" workbookViewId="0">
      <selection activeCell="C30" sqref="C30"/>
    </sheetView>
  </sheetViews>
  <sheetFormatPr defaultColWidth="8.85546875" defaultRowHeight="15" x14ac:dyDescent="0.25"/>
  <cols>
    <col min="1" max="1" width="14.7109375" customWidth="1"/>
    <col min="2" max="2" width="21.140625" customWidth="1"/>
    <col min="3" max="3" width="19" customWidth="1"/>
    <col min="4" max="4" width="19.28515625" customWidth="1"/>
    <col min="5" max="5" width="17.42578125" customWidth="1"/>
  </cols>
  <sheetData>
    <row r="1" spans="1:8" ht="20.25" customHeight="1" x14ac:dyDescent="0.25">
      <c r="A1" s="257" t="s">
        <v>134</v>
      </c>
      <c r="B1" s="160"/>
      <c r="C1" s="160"/>
      <c r="D1" s="160"/>
      <c r="E1" s="160"/>
      <c r="F1" s="20"/>
      <c r="G1" s="20"/>
      <c r="H1" s="20"/>
    </row>
    <row r="2" spans="1:8" ht="27.75" customHeight="1" x14ac:dyDescent="0.25">
      <c r="A2" s="258" t="s">
        <v>109</v>
      </c>
      <c r="B2" s="259"/>
      <c r="C2" s="259"/>
      <c r="D2" s="259"/>
      <c r="E2" s="259"/>
      <c r="F2" s="20"/>
      <c r="G2" s="20"/>
      <c r="H2" s="20"/>
    </row>
    <row r="3" spans="1:8" ht="21.75" customHeight="1" x14ac:dyDescent="0.25">
      <c r="A3" s="2" t="s">
        <v>0</v>
      </c>
      <c r="B3" s="20"/>
      <c r="C3" s="20"/>
      <c r="D3" s="20"/>
      <c r="E3" s="20"/>
      <c r="F3" s="20"/>
      <c r="G3" s="20"/>
      <c r="H3" s="20"/>
    </row>
    <row r="4" spans="1:8" ht="67.5" customHeight="1" x14ac:dyDescent="0.25">
      <c r="A4" s="268" t="s">
        <v>110</v>
      </c>
      <c r="B4" s="268"/>
      <c r="C4" s="268"/>
      <c r="D4" s="268"/>
      <c r="E4" s="268"/>
    </row>
    <row r="5" spans="1:8" ht="29.25" customHeight="1" x14ac:dyDescent="0.25">
      <c r="A5" s="268" t="s">
        <v>117</v>
      </c>
      <c r="B5" s="268"/>
      <c r="C5" s="268"/>
      <c r="D5" s="268"/>
      <c r="E5" s="268"/>
    </row>
    <row r="6" spans="1:8" ht="15.75" thickBot="1" x14ac:dyDescent="0.3"/>
    <row r="7" spans="1:8" ht="15.75" thickTop="1" x14ac:dyDescent="0.25">
      <c r="A7" s="273" t="s">
        <v>1</v>
      </c>
      <c r="B7" s="274"/>
      <c r="C7" s="260" t="str">
        <f>'1 TASTER DATA DOUBLE SAMPLES'!C8:G8</f>
        <v>XXX</v>
      </c>
      <c r="D7" s="261"/>
      <c r="E7" s="262"/>
    </row>
    <row r="8" spans="1:8" ht="15.75" thickBot="1" x14ac:dyDescent="0.3">
      <c r="A8" s="275" t="s">
        <v>2</v>
      </c>
      <c r="B8" s="276"/>
      <c r="C8" s="263" t="str">
        <f>'1 TASTER DATA DOUBLE SAMPLES'!C9:G9</f>
        <v>XXX</v>
      </c>
      <c r="D8" s="264"/>
      <c r="E8" s="265"/>
    </row>
    <row r="9" spans="1:8" ht="8.25" customHeight="1" thickTop="1" x14ac:dyDescent="0.25">
      <c r="A9" s="98"/>
      <c r="B9" s="99"/>
      <c r="C9" s="100"/>
      <c r="D9" s="20"/>
      <c r="E9" s="20"/>
    </row>
    <row r="10" spans="1:8" x14ac:dyDescent="0.25">
      <c r="A10" s="101" t="s">
        <v>28</v>
      </c>
      <c r="B10" s="99"/>
      <c r="C10" s="100"/>
      <c r="D10" s="20"/>
      <c r="E10" s="20"/>
    </row>
    <row r="11" spans="1:8" ht="6" customHeight="1" thickBot="1" x14ac:dyDescent="0.3">
      <c r="A11" s="89"/>
    </row>
    <row r="12" spans="1:8" ht="15.75" thickBot="1" x14ac:dyDescent="0.3">
      <c r="A12" s="286" t="s">
        <v>79</v>
      </c>
      <c r="B12" s="287"/>
      <c r="C12" s="90" t="s">
        <v>86</v>
      </c>
      <c r="D12" s="90" t="s">
        <v>87</v>
      </c>
      <c r="E12" s="91" t="s">
        <v>88</v>
      </c>
    </row>
    <row r="13" spans="1:8" ht="15.75" thickTop="1" x14ac:dyDescent="0.25">
      <c r="A13" s="288" t="s">
        <v>97</v>
      </c>
      <c r="B13" s="289"/>
      <c r="C13" s="289"/>
      <c r="D13" s="289"/>
      <c r="E13" s="290"/>
    </row>
    <row r="14" spans="1:8" ht="17.100000000000001" customHeight="1" x14ac:dyDescent="0.25">
      <c r="A14" s="291" t="s">
        <v>113</v>
      </c>
      <c r="B14" s="292"/>
      <c r="C14" s="135" t="s">
        <v>90</v>
      </c>
      <c r="D14" s="135" t="s">
        <v>90</v>
      </c>
      <c r="E14" s="136" t="s">
        <v>90</v>
      </c>
    </row>
    <row r="15" spans="1:8" ht="17.100000000000001" customHeight="1" x14ac:dyDescent="0.25">
      <c r="A15" s="277" t="s">
        <v>85</v>
      </c>
      <c r="B15" s="267"/>
      <c r="C15" s="137" t="s">
        <v>80</v>
      </c>
      <c r="D15" s="137" t="s">
        <v>81</v>
      </c>
      <c r="E15" s="138" t="s">
        <v>82</v>
      </c>
    </row>
    <row r="16" spans="1:8" ht="17.100000000000001" customHeight="1" x14ac:dyDescent="0.25">
      <c r="A16" s="271" t="s">
        <v>114</v>
      </c>
      <c r="B16" s="272"/>
      <c r="C16" s="137" t="s">
        <v>98</v>
      </c>
      <c r="D16" s="137" t="s">
        <v>99</v>
      </c>
      <c r="E16" s="138" t="s">
        <v>99</v>
      </c>
    </row>
    <row r="17" spans="1:5" ht="17.100000000000001" customHeight="1" x14ac:dyDescent="0.25">
      <c r="A17" s="277" t="s">
        <v>95</v>
      </c>
      <c r="B17" s="267"/>
      <c r="C17" s="137">
        <v>4.3</v>
      </c>
      <c r="D17" s="139">
        <v>1</v>
      </c>
      <c r="E17" s="138">
        <v>6.1</v>
      </c>
    </row>
    <row r="18" spans="1:5" ht="17.100000000000001" customHeight="1" x14ac:dyDescent="0.25">
      <c r="A18" s="277" t="s">
        <v>92</v>
      </c>
      <c r="B18" s="267"/>
      <c r="C18" s="137">
        <v>5.2</v>
      </c>
      <c r="D18" s="139">
        <v>1.3</v>
      </c>
      <c r="E18" s="138">
        <v>7.2</v>
      </c>
    </row>
    <row r="19" spans="1:5" ht="17.100000000000001" customHeight="1" x14ac:dyDescent="0.25">
      <c r="A19" s="277" t="s">
        <v>93</v>
      </c>
      <c r="B19" s="267"/>
      <c r="C19" s="137">
        <v>3.4</v>
      </c>
      <c r="D19" s="139">
        <v>0.6</v>
      </c>
      <c r="E19" s="138">
        <v>4.9000000000000004</v>
      </c>
    </row>
    <row r="20" spans="1:5" ht="17.100000000000001" customHeight="1" thickBot="1" x14ac:dyDescent="0.3">
      <c r="A20" s="297" t="s">
        <v>94</v>
      </c>
      <c r="B20" s="279"/>
      <c r="C20" s="140">
        <v>0.7</v>
      </c>
      <c r="D20" s="141">
        <v>0.5</v>
      </c>
      <c r="E20" s="142">
        <v>1.25</v>
      </c>
    </row>
    <row r="21" spans="1:5" ht="15.75" thickTop="1" x14ac:dyDescent="0.25">
      <c r="A21" s="294" t="s">
        <v>96</v>
      </c>
      <c r="B21" s="295"/>
      <c r="C21" s="295"/>
      <c r="D21" s="295"/>
      <c r="E21" s="296"/>
    </row>
    <row r="22" spans="1:5" ht="17.100000000000001" customHeight="1" x14ac:dyDescent="0.25">
      <c r="A22" s="293" t="s">
        <v>89</v>
      </c>
      <c r="B22" s="292"/>
      <c r="C22" s="143" t="s">
        <v>90</v>
      </c>
      <c r="D22" s="143" t="s">
        <v>90</v>
      </c>
      <c r="E22" s="144" t="s">
        <v>90</v>
      </c>
    </row>
    <row r="23" spans="1:5" ht="17.100000000000001" customHeight="1" x14ac:dyDescent="0.25">
      <c r="A23" s="266" t="s">
        <v>104</v>
      </c>
      <c r="B23" s="267"/>
      <c r="C23" s="145" t="s">
        <v>108</v>
      </c>
      <c r="D23" s="145" t="s">
        <v>108</v>
      </c>
      <c r="E23" s="146" t="s">
        <v>108</v>
      </c>
    </row>
    <row r="24" spans="1:5" ht="17.100000000000001" customHeight="1" x14ac:dyDescent="0.25">
      <c r="A24" s="277" t="s">
        <v>85</v>
      </c>
      <c r="B24" s="267"/>
      <c r="C24" s="145" t="s">
        <v>80</v>
      </c>
      <c r="D24" s="145" t="s">
        <v>81</v>
      </c>
      <c r="E24" s="146" t="s">
        <v>82</v>
      </c>
    </row>
    <row r="25" spans="1:5" ht="17.100000000000001" customHeight="1" x14ac:dyDescent="0.25">
      <c r="A25" s="277" t="s">
        <v>114</v>
      </c>
      <c r="B25" s="267"/>
      <c r="C25" s="145" t="s">
        <v>98</v>
      </c>
      <c r="D25" s="145" t="s">
        <v>103</v>
      </c>
      <c r="E25" s="146" t="s">
        <v>103</v>
      </c>
    </row>
    <row r="26" spans="1:5" ht="17.100000000000001" customHeight="1" thickBot="1" x14ac:dyDescent="0.3">
      <c r="A26" s="278" t="s">
        <v>100</v>
      </c>
      <c r="B26" s="279"/>
      <c r="C26" s="147">
        <v>6</v>
      </c>
      <c r="D26" s="147">
        <v>2</v>
      </c>
      <c r="E26" s="148">
        <v>8</v>
      </c>
    </row>
    <row r="27" spans="1:5" ht="12.75" customHeight="1" thickTop="1" thickBot="1" x14ac:dyDescent="0.3">
      <c r="A27" s="96"/>
      <c r="B27" s="96"/>
      <c r="C27" s="96"/>
      <c r="D27" s="96"/>
      <c r="E27" s="96"/>
    </row>
    <row r="28" spans="1:5" ht="16.5" thickTop="1" thickBot="1" x14ac:dyDescent="0.3">
      <c r="A28" s="280" t="s">
        <v>106</v>
      </c>
      <c r="B28" s="281"/>
      <c r="C28" s="281"/>
      <c r="D28" s="281"/>
      <c r="E28" s="282"/>
    </row>
    <row r="29" spans="1:5" ht="8.25" customHeight="1" thickTop="1" thickBot="1" x14ac:dyDescent="0.3">
      <c r="A29" s="96"/>
      <c r="B29" s="96"/>
      <c r="C29" s="96"/>
      <c r="D29" s="96"/>
      <c r="E29" s="96"/>
    </row>
    <row r="30" spans="1:5" ht="24.75" customHeight="1" thickTop="1" x14ac:dyDescent="0.25">
      <c r="A30" s="283" t="s">
        <v>107</v>
      </c>
      <c r="B30" s="92" t="s">
        <v>83</v>
      </c>
      <c r="C30" s="124">
        <f>(C26-C17)/C20</f>
        <v>2.4285714285714288</v>
      </c>
      <c r="D30" s="124">
        <f>(D26-D17)/D20</f>
        <v>2</v>
      </c>
      <c r="E30" s="125">
        <f>(E26-E17)/E20</f>
        <v>1.5200000000000002</v>
      </c>
    </row>
    <row r="31" spans="1:5" ht="19.5" customHeight="1" x14ac:dyDescent="0.25">
      <c r="A31" s="284"/>
      <c r="B31" s="93" t="s">
        <v>84</v>
      </c>
      <c r="C31" s="126">
        <f>IF(C30="","",IF(AND(C30&gt;=-2,C30&lt;=2),1,0))</f>
        <v>0</v>
      </c>
      <c r="D31" s="126">
        <f t="shared" ref="D31:E31" si="0">IF(D30="","",IF(AND(D30&gt;=-2,D30&lt;=2),1,0))</f>
        <v>1</v>
      </c>
      <c r="E31" s="126">
        <f t="shared" si="0"/>
        <v>1</v>
      </c>
    </row>
    <row r="32" spans="1:5" ht="28.5" customHeight="1" thickBot="1" x14ac:dyDescent="0.3">
      <c r="A32" s="285"/>
      <c r="B32" s="95" t="s">
        <v>101</v>
      </c>
      <c r="C32" s="127">
        <f>IF(C31="","",MEDIAN(C31:E31))</f>
        <v>1</v>
      </c>
      <c r="D32" s="95" t="s">
        <v>102</v>
      </c>
      <c r="E32" s="128" t="str">
        <f>IF(C32="","",IF(C32=1,"COMPETENT","NOT COMPETENT"))</f>
        <v>COMPETENT</v>
      </c>
    </row>
    <row r="33" spans="1:8" ht="9.75" customHeight="1" thickTop="1" thickBot="1" x14ac:dyDescent="0.3">
      <c r="A33" s="96"/>
      <c r="B33" s="96"/>
      <c r="C33" s="96"/>
      <c r="D33" s="96"/>
      <c r="E33" s="96"/>
    </row>
    <row r="34" spans="1:8" ht="35.25" customHeight="1" thickTop="1" x14ac:dyDescent="0.25">
      <c r="A34" s="269" t="s">
        <v>105</v>
      </c>
      <c r="B34" s="94" t="s">
        <v>84</v>
      </c>
      <c r="C34" s="129">
        <f>IF(C18="","",IF(AND(C26&gt;=C19,C26&lt;=C18,C24=C15),1,0))</f>
        <v>0</v>
      </c>
      <c r="D34" s="129">
        <f t="shared" ref="D34:E34" si="1">IF(D18="","",IF(AND(D26&gt;=D19,D26&lt;=D18,D24=D15),1,0))</f>
        <v>0</v>
      </c>
      <c r="E34" s="129">
        <f t="shared" si="1"/>
        <v>0</v>
      </c>
    </row>
    <row r="35" spans="1:8" ht="30" customHeight="1" thickBot="1" x14ac:dyDescent="0.3">
      <c r="A35" s="270"/>
      <c r="B35" s="95" t="s">
        <v>101</v>
      </c>
      <c r="C35" s="127">
        <f>IF(C34="","",MEDIAN(C34:E34))</f>
        <v>0</v>
      </c>
      <c r="D35" s="95" t="s">
        <v>102</v>
      </c>
      <c r="E35" s="128" t="str">
        <f>IF(C35="","",IF(C35=1,"COMPETENT","NOT COMPETENT"))</f>
        <v>NOT COMPETENT</v>
      </c>
      <c r="H35" s="44"/>
    </row>
    <row r="36" spans="1:8" ht="15.75" thickTop="1" x14ac:dyDescent="0.25"/>
    <row r="37" spans="1:8" x14ac:dyDescent="0.25">
      <c r="A37" s="97" t="s">
        <v>91</v>
      </c>
      <c r="B37" s="97"/>
      <c r="C37" s="97"/>
      <c r="D37" s="97"/>
      <c r="E37" s="97"/>
    </row>
    <row r="38" spans="1:8" x14ac:dyDescent="0.25">
      <c r="A38" s="97" t="s">
        <v>111</v>
      </c>
      <c r="B38" s="97"/>
      <c r="C38" s="97"/>
      <c r="D38" s="97"/>
      <c r="E38" s="97"/>
    </row>
    <row r="39" spans="1:8" ht="41.25" customHeight="1" x14ac:dyDescent="0.25">
      <c r="A39" s="256" t="s">
        <v>112</v>
      </c>
      <c r="B39" s="256"/>
      <c r="C39" s="256"/>
      <c r="D39" s="256"/>
      <c r="E39" s="256"/>
    </row>
  </sheetData>
  <sheetProtection algorithmName="SHA-512" hashValue="JuC/aeXpi3lv78Sk/JzKOxLMOhMSdtQwDu/r14G8AWm03ydUOLFCE+Eqsp8I44UtxDXZ/4LycvREu6v583JOpA==" saltValue="yAiFJiZ6JuxV+54UuHBCtA==" spinCount="100000" sheet="1" objects="1" scenarios="1"/>
  <mergeCells count="27">
    <mergeCell ref="A28:E28"/>
    <mergeCell ref="A30:A32"/>
    <mergeCell ref="A12:B12"/>
    <mergeCell ref="A13:E13"/>
    <mergeCell ref="A14:B14"/>
    <mergeCell ref="A22:B22"/>
    <mergeCell ref="A21:E21"/>
    <mergeCell ref="A24:B24"/>
    <mergeCell ref="A19:B19"/>
    <mergeCell ref="A15:B15"/>
    <mergeCell ref="A20:B20"/>
    <mergeCell ref="A39:E39"/>
    <mergeCell ref="A1:E1"/>
    <mergeCell ref="A2:E2"/>
    <mergeCell ref="C7:E7"/>
    <mergeCell ref="C8:E8"/>
    <mergeCell ref="A23:B23"/>
    <mergeCell ref="A4:E4"/>
    <mergeCell ref="A5:E5"/>
    <mergeCell ref="A34:A35"/>
    <mergeCell ref="A16:B16"/>
    <mergeCell ref="A7:B7"/>
    <mergeCell ref="A8:B8"/>
    <mergeCell ref="A17:B17"/>
    <mergeCell ref="A18:B18"/>
    <mergeCell ref="A25:B25"/>
    <mergeCell ref="A26:B26"/>
  </mergeCells>
  <pageMargins left="0.7" right="0.7" top="0.75" bottom="0.75" header="0.3" footer="0.3"/>
  <pageSetup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S26:T28"/>
  <sheetViews>
    <sheetView workbookViewId="0">
      <selection activeCell="U14" sqref="U14"/>
    </sheetView>
  </sheetViews>
  <sheetFormatPr defaultColWidth="8.85546875" defaultRowHeight="15" x14ac:dyDescent="0.25"/>
  <sheetData>
    <row r="26" spans="19:20" x14ac:dyDescent="0.25">
      <c r="S26" s="44"/>
      <c r="T26" s="44"/>
    </row>
    <row r="27" spans="19:20" x14ac:dyDescent="0.25">
      <c r="S27" s="44"/>
      <c r="T27" s="44"/>
    </row>
    <row r="28" spans="19:20" x14ac:dyDescent="0.25">
      <c r="S28" s="44"/>
      <c r="T28" s="4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1 TASTER DATA DOUBLE SAMPLES</vt:lpstr>
      <vt:lpstr>1a TASTER CHART PN</vt:lpstr>
      <vt:lpstr>1b TASTER CHART DN</vt:lpstr>
      <vt:lpstr>2 TASTER DATA REF SAMPLES</vt:lpstr>
      <vt:lpstr>2a TASTER CHART DN REF</vt:lpstr>
      <vt:lpstr>2b TASTER CHART Z-SCORE</vt:lpstr>
      <vt:lpstr>3 SCOREct</vt:lpstr>
      <vt:lpstr>FORMULAS</vt:lpstr>
      <vt:lpstr>'1 TASTER DATA DOUBLE SAMPLES'!Print_Area</vt:lpstr>
      <vt:lpstr>'1a TASTER CHART PN'!Print_Area</vt:lpstr>
      <vt:lpstr>'1b TASTER CHART DN'!Print_Area</vt:lpstr>
      <vt:lpstr>'2 TASTER DATA REF SAMPLES'!Print_Area</vt:lpstr>
      <vt:lpstr>'2a TASTER CHART DN REF'!Print_Area</vt:lpstr>
      <vt:lpstr>'2b TASTER CHART Z-SCORE'!Print_Area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Efi Christopoulou</dc:creator>
  <cp:lastModifiedBy>Efi Christopoulou</cp:lastModifiedBy>
  <cp:lastPrinted>2020-04-26T22:47:38Z</cp:lastPrinted>
  <dcterms:created xsi:type="dcterms:W3CDTF">2019-05-19T12:22:26Z</dcterms:created>
  <dcterms:modified xsi:type="dcterms:W3CDTF">2024-06-19T07:34:27Z</dcterms:modified>
</cp:coreProperties>
</file>